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NKHMEND2015\shilen dansnii medeelel\TEZ\medee\"/>
    </mc:Choice>
  </mc:AlternateContent>
  <bookViews>
    <workbookView xWindow="0" yWindow="0" windowWidth="21600" windowHeight="9885" firstSheet="4" activeTab="7"/>
  </bookViews>
  <sheets>
    <sheet name="2 дугаар сар" sheetId="1" r:id="rId1"/>
    <sheet name="3 дугаар сар" sheetId="2" r:id="rId2"/>
    <sheet name="4 дүгээр сар" sheetId="14" r:id="rId3"/>
    <sheet name="5 дугаар сар" sheetId="13" r:id="rId4"/>
    <sheet name="6 дугаар сар" sheetId="12" r:id="rId5"/>
    <sheet name="7 дугаар сар" sheetId="3" r:id="rId6"/>
    <sheet name="8 дугаар сар" sheetId="4" r:id="rId7"/>
    <sheet name="9 дүгээр сар" sheetId="5" r:id="rId8"/>
    <sheet name="10 дугаар сар" sheetId="6" r:id="rId9"/>
    <sheet name="11 дүгээр сар" sheetId="8" r:id="rId10"/>
    <sheet name="12 дугаар сар" sheetId="9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5" l="1"/>
  <c r="E8" i="5"/>
  <c r="E7" i="5"/>
  <c r="F34" i="5" l="1"/>
  <c r="F33" i="5"/>
  <c r="F32" i="5"/>
  <c r="F31" i="5"/>
  <c r="F28" i="5"/>
  <c r="F27" i="5"/>
  <c r="F26" i="5"/>
  <c r="F25" i="5"/>
  <c r="F24" i="5"/>
  <c r="F23" i="5"/>
  <c r="F22" i="5"/>
  <c r="C22" i="5"/>
  <c r="C21" i="5" s="1"/>
  <c r="C19" i="5" s="1"/>
  <c r="E21" i="5"/>
  <c r="E19" i="5" s="1"/>
  <c r="D21" i="5"/>
  <c r="F20" i="5"/>
  <c r="D8" i="5"/>
  <c r="F18" i="5"/>
  <c r="F17" i="5"/>
  <c r="F16" i="5"/>
  <c r="F15" i="5"/>
  <c r="C15" i="5"/>
  <c r="F14" i="5"/>
  <c r="F13" i="5"/>
  <c r="F12" i="5"/>
  <c r="C12" i="5"/>
  <c r="C9" i="5" s="1"/>
  <c r="F11" i="5"/>
  <c r="F10" i="5"/>
  <c r="E9" i="5"/>
  <c r="D9" i="5"/>
  <c r="F34" i="4"/>
  <c r="F33" i="4"/>
  <c r="F32" i="4"/>
  <c r="F31" i="4"/>
  <c r="F28" i="4"/>
  <c r="F27" i="4"/>
  <c r="F26" i="4"/>
  <c r="F25" i="4"/>
  <c r="F24" i="4"/>
  <c r="F23" i="4"/>
  <c r="F22" i="4"/>
  <c r="C22" i="4"/>
  <c r="E21" i="4"/>
  <c r="D21" i="4"/>
  <c r="D19" i="4" s="1"/>
  <c r="C21" i="4"/>
  <c r="F20" i="4"/>
  <c r="E19" i="4"/>
  <c r="C19" i="4"/>
  <c r="F18" i="4"/>
  <c r="F17" i="4"/>
  <c r="F16" i="4"/>
  <c r="F15" i="4"/>
  <c r="C15" i="4"/>
  <c r="F14" i="4"/>
  <c r="F13" i="4"/>
  <c r="F12" i="4"/>
  <c r="C12" i="4"/>
  <c r="F11" i="4"/>
  <c r="F10" i="4"/>
  <c r="E9" i="4"/>
  <c r="D9" i="4"/>
  <c r="F9" i="4" s="1"/>
  <c r="C9" i="4"/>
  <c r="F34" i="3"/>
  <c r="F33" i="3"/>
  <c r="F32" i="3"/>
  <c r="F31" i="3"/>
  <c r="F28" i="3"/>
  <c r="F27" i="3"/>
  <c r="F26" i="3"/>
  <c r="F25" i="3"/>
  <c r="F24" i="3"/>
  <c r="F23" i="3"/>
  <c r="F22" i="3"/>
  <c r="C22" i="3"/>
  <c r="C21" i="3" s="1"/>
  <c r="C19" i="3" s="1"/>
  <c r="E21" i="3"/>
  <c r="E19" i="3" s="1"/>
  <c r="D21" i="3"/>
  <c r="F21" i="3" s="1"/>
  <c r="F20" i="3"/>
  <c r="D19" i="3"/>
  <c r="D8" i="3" s="1"/>
  <c r="F18" i="3"/>
  <c r="F17" i="3"/>
  <c r="F16" i="3"/>
  <c r="F15" i="3"/>
  <c r="C15" i="3"/>
  <c r="F14" i="3"/>
  <c r="F13" i="3"/>
  <c r="F12" i="3"/>
  <c r="C12" i="3"/>
  <c r="F11" i="3"/>
  <c r="F10" i="3"/>
  <c r="E9" i="3"/>
  <c r="E8" i="3" s="1"/>
  <c r="E7" i="3" s="1"/>
  <c r="D9" i="3"/>
  <c r="C9" i="3"/>
  <c r="F34" i="12"/>
  <c r="F33" i="12"/>
  <c r="F32" i="12"/>
  <c r="F31" i="12"/>
  <c r="F28" i="12"/>
  <c r="F27" i="12"/>
  <c r="F26" i="12"/>
  <c r="F25" i="12"/>
  <c r="F24" i="12"/>
  <c r="F23" i="12"/>
  <c r="F22" i="12"/>
  <c r="C22" i="12"/>
  <c r="E21" i="12"/>
  <c r="D21" i="12"/>
  <c r="D19" i="12" s="1"/>
  <c r="C21" i="12"/>
  <c r="C19" i="12" s="1"/>
  <c r="F20" i="12"/>
  <c r="E19" i="12"/>
  <c r="F18" i="12"/>
  <c r="F17" i="12"/>
  <c r="F16" i="12"/>
  <c r="F15" i="12"/>
  <c r="C15" i="12"/>
  <c r="F14" i="12"/>
  <c r="F13" i="12"/>
  <c r="F12" i="12"/>
  <c r="C12" i="12"/>
  <c r="C9" i="12" s="1"/>
  <c r="F11" i="12"/>
  <c r="F10" i="12"/>
  <c r="E9" i="12"/>
  <c r="D9" i="12"/>
  <c r="D8" i="12"/>
  <c r="F34" i="13"/>
  <c r="F33" i="13"/>
  <c r="F32" i="13"/>
  <c r="F31" i="13"/>
  <c r="F28" i="13"/>
  <c r="F27" i="13"/>
  <c r="F26" i="13"/>
  <c r="F25" i="13"/>
  <c r="F24" i="13"/>
  <c r="F23" i="13"/>
  <c r="F22" i="13"/>
  <c r="C22" i="13"/>
  <c r="C21" i="13" s="1"/>
  <c r="C19" i="13" s="1"/>
  <c r="E21" i="13"/>
  <c r="E19" i="13" s="1"/>
  <c r="D21" i="13"/>
  <c r="F20" i="13"/>
  <c r="D19" i="13"/>
  <c r="F18" i="13"/>
  <c r="F17" i="13"/>
  <c r="F16" i="13"/>
  <c r="F15" i="13"/>
  <c r="C15" i="13"/>
  <c r="F14" i="13"/>
  <c r="F13" i="13"/>
  <c r="F12" i="13"/>
  <c r="C12" i="13"/>
  <c r="C9" i="13" s="1"/>
  <c r="F11" i="13"/>
  <c r="F10" i="13"/>
  <c r="E9" i="13"/>
  <c r="D9" i="13"/>
  <c r="F34" i="14"/>
  <c r="F33" i="14"/>
  <c r="F32" i="14"/>
  <c r="F31" i="14"/>
  <c r="F28" i="14"/>
  <c r="F27" i="14"/>
  <c r="F26" i="14"/>
  <c r="F25" i="14"/>
  <c r="F24" i="14"/>
  <c r="F23" i="14"/>
  <c r="F22" i="14"/>
  <c r="C22" i="14"/>
  <c r="C21" i="14" s="1"/>
  <c r="C19" i="14" s="1"/>
  <c r="C8" i="14" s="1"/>
  <c r="C7" i="14" s="1"/>
  <c r="C29" i="14" s="1"/>
  <c r="C30" i="14" s="1"/>
  <c r="E21" i="14"/>
  <c r="D21" i="14"/>
  <c r="D19" i="14" s="1"/>
  <c r="F20" i="14"/>
  <c r="E19" i="14"/>
  <c r="F18" i="14"/>
  <c r="F17" i="14"/>
  <c r="F16" i="14"/>
  <c r="F15" i="14"/>
  <c r="F14" i="14"/>
  <c r="F13" i="14"/>
  <c r="F12" i="14"/>
  <c r="F11" i="14"/>
  <c r="D10" i="14"/>
  <c r="E9" i="14"/>
  <c r="C9" i="14"/>
  <c r="E8" i="14"/>
  <c r="E7" i="14" s="1"/>
  <c r="H7" i="14" s="1"/>
  <c r="F35" i="2"/>
  <c r="F34" i="2"/>
  <c r="F33" i="2"/>
  <c r="F32" i="2"/>
  <c r="F29" i="2"/>
  <c r="F28" i="2"/>
  <c r="F27" i="2"/>
  <c r="F26" i="2"/>
  <c r="F25" i="2"/>
  <c r="F24" i="2"/>
  <c r="F23" i="2"/>
  <c r="C23" i="2"/>
  <c r="E22" i="2"/>
  <c r="D22" i="2"/>
  <c r="D20" i="2" s="1"/>
  <c r="C22" i="2"/>
  <c r="C20" i="2" s="1"/>
  <c r="F21" i="2"/>
  <c r="E20" i="2"/>
  <c r="F19" i="2"/>
  <c r="F18" i="2"/>
  <c r="F17" i="2"/>
  <c r="F16" i="2"/>
  <c r="F15" i="2"/>
  <c r="F14" i="2"/>
  <c r="F13" i="2"/>
  <c r="F12" i="2"/>
  <c r="F11" i="2"/>
  <c r="E10" i="2"/>
  <c r="D10" i="2"/>
  <c r="C10" i="2"/>
  <c r="D9" i="2"/>
  <c r="A172" i="1"/>
  <c r="F35" i="1"/>
  <c r="F34" i="1"/>
  <c r="F33" i="1"/>
  <c r="F32" i="1"/>
  <c r="F29" i="1"/>
  <c r="F28" i="1"/>
  <c r="F27" i="1"/>
  <c r="F26" i="1"/>
  <c r="F25" i="1"/>
  <c r="F24" i="1"/>
  <c r="E23" i="1"/>
  <c r="E22" i="1" s="1"/>
  <c r="E20" i="1" s="1"/>
  <c r="E9" i="1" s="1"/>
  <c r="E8" i="1" s="1"/>
  <c r="D23" i="1"/>
  <c r="C23" i="1"/>
  <c r="C22" i="1" s="1"/>
  <c r="C20" i="1" s="1"/>
  <c r="D22" i="1"/>
  <c r="F21" i="1"/>
  <c r="D20" i="1"/>
  <c r="F19" i="1"/>
  <c r="F18" i="1"/>
  <c r="F17" i="1"/>
  <c r="F16" i="1"/>
  <c r="F15" i="1"/>
  <c r="F14" i="1"/>
  <c r="F13" i="1"/>
  <c r="F12" i="1"/>
  <c r="D11" i="1"/>
  <c r="F11" i="1" s="1"/>
  <c r="E10" i="1"/>
  <c r="C10" i="1"/>
  <c r="F9" i="5" l="1"/>
  <c r="C8" i="5"/>
  <c r="C7" i="5" s="1"/>
  <c r="C29" i="5" s="1"/>
  <c r="C30" i="5" s="1"/>
  <c r="F19" i="5"/>
  <c r="C8" i="4"/>
  <c r="C7" i="4" s="1"/>
  <c r="C29" i="4" s="1"/>
  <c r="C30" i="4" s="1"/>
  <c r="E8" i="4"/>
  <c r="E7" i="4" s="1"/>
  <c r="C8" i="3"/>
  <c r="C7" i="3" s="1"/>
  <c r="C29" i="3" s="1"/>
  <c r="C30" i="3" s="1"/>
  <c r="E8" i="12"/>
  <c r="E7" i="12" s="1"/>
  <c r="F9" i="12"/>
  <c r="C8" i="12"/>
  <c r="C7" i="12" s="1"/>
  <c r="C29" i="12" s="1"/>
  <c r="C30" i="12" s="1"/>
  <c r="D7" i="12"/>
  <c r="E8" i="13"/>
  <c r="E7" i="13" s="1"/>
  <c r="H7" i="13" s="1"/>
  <c r="D8" i="13"/>
  <c r="D7" i="13" s="1"/>
  <c r="D29" i="13" s="1"/>
  <c r="E29" i="13" s="1"/>
  <c r="E30" i="13" s="1"/>
  <c r="F21" i="13"/>
  <c r="C8" i="13"/>
  <c r="C7" i="13" s="1"/>
  <c r="C29" i="13" s="1"/>
  <c r="C30" i="13" s="1"/>
  <c r="F19" i="14"/>
  <c r="E9" i="2"/>
  <c r="E8" i="2" s="1"/>
  <c r="H8" i="2" s="1"/>
  <c r="C9" i="2"/>
  <c r="C8" i="2" s="1"/>
  <c r="C30" i="2" s="1"/>
  <c r="C31" i="2" s="1"/>
  <c r="F9" i="2"/>
  <c r="F10" i="2"/>
  <c r="F8" i="5"/>
  <c r="D7" i="5"/>
  <c r="D29" i="5" s="1"/>
  <c r="F21" i="5"/>
  <c r="F19" i="4"/>
  <c r="D8" i="4"/>
  <c r="F21" i="4"/>
  <c r="F8" i="3"/>
  <c r="D7" i="3"/>
  <c r="F9" i="3"/>
  <c r="F19" i="3"/>
  <c r="D29" i="12"/>
  <c r="F19" i="12"/>
  <c r="F21" i="12"/>
  <c r="D30" i="13"/>
  <c r="F7" i="13"/>
  <c r="F9" i="13"/>
  <c r="F19" i="13"/>
  <c r="F21" i="14"/>
  <c r="F10" i="14"/>
  <c r="D9" i="14"/>
  <c r="D8" i="2"/>
  <c r="I8" i="2"/>
  <c r="F20" i="2"/>
  <c r="F22" i="2"/>
  <c r="C9" i="1"/>
  <c r="C8" i="1" s="1"/>
  <c r="C30" i="1" s="1"/>
  <c r="C31" i="1" s="1"/>
  <c r="A250" i="1"/>
  <c r="A94" i="1"/>
  <c r="B94" i="1" s="1"/>
  <c r="F20" i="1"/>
  <c r="F22" i="1"/>
  <c r="F23" i="1"/>
  <c r="D10" i="1"/>
  <c r="F7" i="5" l="1"/>
  <c r="F7" i="12"/>
  <c r="F8" i="12"/>
  <c r="F8" i="13"/>
  <c r="F8" i="4"/>
  <c r="D7" i="4"/>
  <c r="D29" i="3"/>
  <c r="F7" i="3"/>
  <c r="E29" i="12"/>
  <c r="E30" i="12" s="1"/>
  <c r="D30" i="12"/>
  <c r="F30" i="13"/>
  <c r="F29" i="13"/>
  <c r="F9" i="14"/>
  <c r="D8" i="14"/>
  <c r="D30" i="2"/>
  <c r="F8" i="2"/>
  <c r="F10" i="1"/>
  <c r="D9" i="1"/>
  <c r="F30" i="12" l="1"/>
  <c r="D30" i="5"/>
  <c r="D29" i="4"/>
  <c r="F7" i="4"/>
  <c r="D30" i="3"/>
  <c r="E29" i="3"/>
  <c r="E30" i="3" s="1"/>
  <c r="F29" i="12"/>
  <c r="F8" i="14"/>
  <c r="D7" i="14"/>
  <c r="E30" i="2"/>
  <c r="E31" i="2" s="1"/>
  <c r="D31" i="2"/>
  <c r="F9" i="1"/>
  <c r="D8" i="1"/>
  <c r="F29" i="3" l="1"/>
  <c r="F31" i="2"/>
  <c r="F30" i="5"/>
  <c r="F29" i="5"/>
  <c r="E29" i="4"/>
  <c r="E30" i="4" s="1"/>
  <c r="D30" i="4"/>
  <c r="F29" i="4"/>
  <c r="F30" i="3"/>
  <c r="D29" i="14"/>
  <c r="F7" i="14"/>
  <c r="F30" i="2"/>
  <c r="F8" i="1"/>
  <c r="D30" i="1"/>
  <c r="F30" i="4" l="1"/>
  <c r="E29" i="14"/>
  <c r="E30" i="14" s="1"/>
  <c r="D30" i="14"/>
  <c r="F29" i="14"/>
  <c r="E30" i="1"/>
  <c r="E31" i="1" s="1"/>
  <c r="D31" i="1"/>
  <c r="F31" i="1" s="1"/>
  <c r="F30" i="1"/>
  <c r="F30" i="14" l="1"/>
</calcChain>
</file>

<file path=xl/sharedStrings.xml><?xml version="1.0" encoding="utf-8"?>
<sst xmlns="http://schemas.openxmlformats.org/spreadsheetml/2006/main" count="671" uniqueCount="87">
  <si>
    <t xml:space="preserve">Тайлбар </t>
  </si>
  <si>
    <t xml:space="preserve">Төсвийн гүйцэтгэлийг батлагдсан төсвийн төлөвлөгөөтэй харьцуулсан харьцуулалт </t>
  </si>
  <si>
    <t xml:space="preserve">Д/д </t>
  </si>
  <si>
    <t xml:space="preserve">Төсвийн байгууллага/ эдийн засгийн ангилал </t>
  </si>
  <si>
    <t xml:space="preserve">Батлагсан төсөв </t>
  </si>
  <si>
    <t>жилээр</t>
  </si>
  <si>
    <t>тайлант үе /өссөн дүнгээр/</t>
  </si>
  <si>
    <t>Гүйцэтгэл /өссөн дүнгээр/</t>
  </si>
  <si>
    <t xml:space="preserve">Хэмнэлт/ хэтрэлт </t>
  </si>
  <si>
    <t xml:space="preserve">дүн </t>
  </si>
  <si>
    <t xml:space="preserve">НИЙТ ЗАРЛАГА ба ЦЭВЭР ЗЭЭЛИЙН ДҮН </t>
  </si>
  <si>
    <t xml:space="preserve">    УРСГАЛ ЗАРДАЛ </t>
  </si>
  <si>
    <t xml:space="preserve">        БАРАА ҮЙЛЧИЛГЭЭНИЙ ЗАРДАЛ </t>
  </si>
  <si>
    <t xml:space="preserve">Бараа үйлчилгээний бусад зардал </t>
  </si>
  <si>
    <t xml:space="preserve">        Цалин хөлс болон нэмэгдэл урамшил </t>
  </si>
  <si>
    <t xml:space="preserve">       Байр ашиглалттай холбоотой тогтмол зардал</t>
  </si>
  <si>
    <t xml:space="preserve">       Хангамж, бараа материалын зардал </t>
  </si>
  <si>
    <t xml:space="preserve">       Ажил олгогчоос нийгмийн даатгалд төлөх шимтгэл </t>
  </si>
  <si>
    <t xml:space="preserve">       Норматив зардал </t>
  </si>
  <si>
    <t xml:space="preserve">       Эд хогшил урсгал засварын зардал </t>
  </si>
  <si>
    <t xml:space="preserve">       Томилолт зочны зардал </t>
  </si>
  <si>
    <t xml:space="preserve">ТАТААС </t>
  </si>
  <si>
    <t xml:space="preserve">НИЙГМИЙН ХАМГААЛАЛ </t>
  </si>
  <si>
    <t xml:space="preserve">Ажил олгогчоод олгох тэтгэмж, урамшуулал, дэмжлэг </t>
  </si>
  <si>
    <t xml:space="preserve">Төрөөс иргэдэд үзүүлэх бусад тэтгэмж, дэмжлэг </t>
  </si>
  <si>
    <t xml:space="preserve">ХӨРӨНГИЙН ЗАРДАЛ </t>
  </si>
  <si>
    <t xml:space="preserve">ХӨРӨНГӨ ОРУУЛАЛТ </t>
  </si>
  <si>
    <t xml:space="preserve">ИХ ЗАСВАР </t>
  </si>
  <si>
    <t xml:space="preserve">ТОНОГ ТӨХӨӨРӨМЖ </t>
  </si>
  <si>
    <t xml:space="preserve">ЭРГЭЖ ТӨЛӨГДӨХ ТӨЛБӨРИЙГ ХАССАН ЦЭВЭР ДҮН </t>
  </si>
  <si>
    <t xml:space="preserve">ЗАРДЛЫГ САНХҮҮЖҮҮЛЭХ ЭХ ҮҮСВЭР </t>
  </si>
  <si>
    <t xml:space="preserve">Улсын төсвөөс санхүүжих </t>
  </si>
  <si>
    <t xml:space="preserve">Орон нутгийн төсвөөс санхүүжих </t>
  </si>
  <si>
    <t xml:space="preserve">Нийгмийн даатгалын сангийн төсвөөс санхүүжих </t>
  </si>
  <si>
    <t xml:space="preserve">Хүний хөгжил сангийн төсвөөс санхүүжих </t>
  </si>
  <si>
    <t xml:space="preserve">Төсөвт байгууллагын үйл ажиллагаанаас </t>
  </si>
  <si>
    <t xml:space="preserve">Тусламжын эх үүсвэрээс санхүүжих </t>
  </si>
  <si>
    <t xml:space="preserve">Гадаад эх үүсвэрээс санхүүжих </t>
  </si>
  <si>
    <t xml:space="preserve">Бусад эх үүсвэр </t>
  </si>
  <si>
    <t>Төсвийн ерөнхийлөн захирагчийн хөтөлбөрийн нэр А......:</t>
  </si>
  <si>
    <t>Зориулалт арга хэмжээний нэр А.1</t>
  </si>
  <si>
    <t>Зориулалт арга хэмжээний нэр А.2</t>
  </si>
  <si>
    <t>Нийт зарлагын дүн А.1.1</t>
  </si>
  <si>
    <t>Зарлагын эдийн засгийн ангилал А.1.1.1</t>
  </si>
  <si>
    <t>Зарлагын эдийн засгийн ангилал А.1.1.2</t>
  </si>
  <si>
    <t>............................................</t>
  </si>
  <si>
    <t>.............................................</t>
  </si>
  <si>
    <t>Зарлагын эдийн засгийн ангилал А.1.2.1</t>
  </si>
  <si>
    <t>Зарлагын эдийн засгийн ангилал А.1.2.2</t>
  </si>
  <si>
    <t>Зардлыг санхүүжүүлэх эх үүсвэрийн дүн А.1.2</t>
  </si>
  <si>
    <t>Зориулалт арга хэмжээний нэр Б.1</t>
  </si>
  <si>
    <t>Нийт зарлагын дүн Б.1.1</t>
  </si>
  <si>
    <t>Зарлагын эдийн засгийн ангилал Б.1.1.1</t>
  </si>
  <si>
    <t>Зардлыг санхүүжүүлэх эх үүсвэрийн дүн Б.1.2</t>
  </si>
  <si>
    <t>Эх үүсвэрийн ангилал Б.1.2.1</t>
  </si>
  <si>
    <t>Эх үүсвэрийн ангилал А.1.2.2</t>
  </si>
  <si>
    <t xml:space="preserve">Батлагдсан төсөв </t>
  </si>
  <si>
    <t xml:space="preserve">Шилэн дансны цахим хуудсанд тавигдах мэдээллийн агуулга, нийтлэг стандартыг тогтоох тухай журмын 2 дугаар хавсралт </t>
  </si>
  <si>
    <t>Эх үүсвэрийн ангилал А.1.2.1</t>
  </si>
  <si>
    <t xml:space="preserve">   УРСГАЛ ШИЛЖҮҮЛЭГ</t>
  </si>
  <si>
    <t>Нийт зарлагын дүн А.2.1</t>
  </si>
  <si>
    <t>Зардлыг санхүүжүүлэх эх үүсвэрийн дүн А.2.2</t>
  </si>
  <si>
    <t>Эх үүсвэрийн ангилал А.2.2.1</t>
  </si>
  <si>
    <t>Эх үүсвэрийн ангилал А.2.2.2</t>
  </si>
  <si>
    <t>Эх үүсвэрийн ангилал Б.1.2.2</t>
  </si>
  <si>
    <t>Зориулалт арга хэмжээний нэр Б.2</t>
  </si>
  <si>
    <t>Нийт зарлагын дүн Б.2.1</t>
  </si>
  <si>
    <t>Зарлагын эдийн засгийн ангилал Б.1.2.1</t>
  </si>
  <si>
    <t>Зарлагын эдийн засгийн ангилал Б.1.2.2</t>
  </si>
  <si>
    <t>Зардлыг санхүүжүүлэх эх үүсвэрийн дүн Б.2.2</t>
  </si>
  <si>
    <t>Эх үүсвэрийн ангилал Б.2.2.1</t>
  </si>
  <si>
    <t>Эх үүсвэрийн ангилал Б.2.2.2</t>
  </si>
  <si>
    <t>Төсвийн ерөнхийлөн захирагчийн нэр:Ерөнхий аудитор</t>
  </si>
  <si>
    <t>Төрийн аудитын үйлчилгээ</t>
  </si>
  <si>
    <t>Бусдаар гүйцэтгүүлэх ажил үйлчилгээ т/хураамж</t>
  </si>
  <si>
    <t>2015 оны 2 сарын төсвийн гүйцэтгэл</t>
  </si>
  <si>
    <t>2015 оны 3 сарын төсвийн гүйцэтгэл</t>
  </si>
  <si>
    <t>2015 оны 4 сарын төсвийн гүйцэтгэл</t>
  </si>
  <si>
    <t xml:space="preserve">Төсөв захирагчийн нэр:Ерөнхийлөн захирагч </t>
  </si>
  <si>
    <t>төсвийн зохицуулалт хийгдсэн</t>
  </si>
  <si>
    <t>2015 оны 5 сарын төсвийн гүйцэтгэл</t>
  </si>
  <si>
    <t>2015 оны 6 сарын төсвийн гүйцэтгэл</t>
  </si>
  <si>
    <t>ҮАГазар нь сангийн яамны төсвийн бодлого төлөвлөлтийн газарт албан бичиг хүргүүлэн  байрны түрээсийн зардлаас  Тавилга 50000000 төгрөг,Урсгал засварын зардалд 231280000 төгрөгийн зохцуулалт хийлгэв.</t>
  </si>
  <si>
    <t>2015 оны 7 сарын төсвийн гүйцэтгэл</t>
  </si>
  <si>
    <t>2015 оны 8 сарын төсвийн гүйцэтгэл</t>
  </si>
  <si>
    <t>Төсөв захирагчийн нэр:Ерөнхийлөн захирагч</t>
  </si>
  <si>
    <t>2015 оны 9 сарын төсвийн гүйцэтгэл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</si>
</sst>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/>
    <xf numFmtId="0" fontId="3" fillId="0" borderId="1" xfId="0" applyFont="1" applyBorder="1"/>
    <xf numFmtId="43" fontId="2" fillId="0" borderId="1" xfId="1" applyFont="1" applyBorder="1"/>
    <xf numFmtId="0" fontId="2" fillId="0" borderId="1" xfId="0" applyFont="1" applyBorder="1" applyAlignment="1">
      <alignment horizontal="left" vertical="center" wrapText="1"/>
    </xf>
    <xf numFmtId="43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4"/>
  <sheetViews>
    <sheetView workbookViewId="0">
      <selection activeCell="C85" sqref="C85"/>
    </sheetView>
  </sheetViews>
  <sheetFormatPr defaultRowHeight="12.75" x14ac:dyDescent="0.2"/>
  <cols>
    <col min="1" max="1" width="3.140625" style="1" customWidth="1"/>
    <col min="2" max="2" width="43.42578125" style="1" customWidth="1"/>
    <col min="3" max="3" width="18.28515625" style="1" customWidth="1"/>
    <col min="4" max="4" width="17.140625" style="1" customWidth="1"/>
    <col min="5" max="5" width="16.5703125" style="1" customWidth="1"/>
    <col min="6" max="6" width="16.42578125" style="1" customWidth="1"/>
    <col min="7" max="7" width="28.42578125" style="9" customWidth="1"/>
    <col min="8" max="8" width="15" style="1" bestFit="1" customWidth="1"/>
    <col min="9" max="9" width="18.28515625" style="1" bestFit="1" customWidth="1"/>
    <col min="10" max="16384" width="9.140625" style="1"/>
  </cols>
  <sheetData>
    <row r="1" spans="1:7" ht="27.75" customHeight="1" x14ac:dyDescent="0.2">
      <c r="C1" s="15" t="s">
        <v>57</v>
      </c>
      <c r="D1" s="15"/>
      <c r="E1" s="15"/>
      <c r="F1" s="15"/>
      <c r="G1" s="15"/>
    </row>
    <row r="2" spans="1:7" ht="31.5" customHeight="1" x14ac:dyDescent="0.2">
      <c r="A2" s="16" t="s">
        <v>1</v>
      </c>
      <c r="B2" s="16"/>
      <c r="C2" s="16"/>
      <c r="D2" s="16"/>
      <c r="E2" s="16"/>
      <c r="F2" s="16"/>
      <c r="G2" s="16"/>
    </row>
    <row r="3" spans="1:7" ht="16.5" customHeight="1" x14ac:dyDescent="0.2"/>
    <row r="4" spans="1:7" x14ac:dyDescent="0.2">
      <c r="B4" s="1" t="s">
        <v>72</v>
      </c>
      <c r="C4" s="17" t="s">
        <v>75</v>
      </c>
      <c r="D4" s="17"/>
      <c r="E4" s="17"/>
      <c r="F4" s="17"/>
      <c r="G4" s="17"/>
    </row>
    <row r="5" spans="1:7" x14ac:dyDescent="0.2">
      <c r="B5" s="1" t="s">
        <v>85</v>
      </c>
    </row>
    <row r="6" spans="1:7" s="2" customFormat="1" x14ac:dyDescent="0.25">
      <c r="A6" s="18" t="s">
        <v>2</v>
      </c>
      <c r="B6" s="19" t="s">
        <v>3</v>
      </c>
      <c r="C6" s="19" t="s">
        <v>4</v>
      </c>
      <c r="D6" s="19"/>
      <c r="E6" s="20" t="s">
        <v>7</v>
      </c>
      <c r="F6" s="19" t="s">
        <v>8</v>
      </c>
      <c r="G6" s="19"/>
    </row>
    <row r="7" spans="1:7" s="3" customFormat="1" ht="25.5" x14ac:dyDescent="0.25">
      <c r="A7" s="18"/>
      <c r="B7" s="19"/>
      <c r="C7" s="11" t="s">
        <v>5</v>
      </c>
      <c r="D7" s="12" t="s">
        <v>6</v>
      </c>
      <c r="E7" s="20"/>
      <c r="F7" s="11" t="s">
        <v>9</v>
      </c>
      <c r="G7" s="11" t="s">
        <v>0</v>
      </c>
    </row>
    <row r="8" spans="1:7" x14ac:dyDescent="0.2">
      <c r="A8" s="4"/>
      <c r="B8" s="5" t="s">
        <v>10</v>
      </c>
      <c r="C8" s="6">
        <f>+C9</f>
        <v>10022476800</v>
      </c>
      <c r="D8" s="6">
        <f>+D9</f>
        <v>1658523100</v>
      </c>
      <c r="E8" s="6">
        <f>+E9</f>
        <v>1258941550.5799999</v>
      </c>
      <c r="F8" s="6">
        <f>+D8-E8</f>
        <v>399581549.42000008</v>
      </c>
      <c r="G8" s="12"/>
    </row>
    <row r="9" spans="1:7" x14ac:dyDescent="0.2">
      <c r="A9" s="4"/>
      <c r="B9" s="5" t="s">
        <v>11</v>
      </c>
      <c r="C9" s="6">
        <f>+C10+C20</f>
        <v>10022476800</v>
      </c>
      <c r="D9" s="6">
        <f>+D10+D20</f>
        <v>1658523100</v>
      </c>
      <c r="E9" s="6">
        <f>+E10+E20</f>
        <v>1258941550.5799999</v>
      </c>
      <c r="F9" s="6">
        <f t="shared" ref="F9:F35" si="0">+D9-E9</f>
        <v>399581549.42000008</v>
      </c>
      <c r="G9" s="12"/>
    </row>
    <row r="10" spans="1:7" x14ac:dyDescent="0.2">
      <c r="A10" s="4"/>
      <c r="B10" s="5" t="s">
        <v>12</v>
      </c>
      <c r="C10" s="6">
        <f>+C11+C12+C13+C14+C15+C16+C17+C19+C18</f>
        <v>9598966200</v>
      </c>
      <c r="D10" s="6">
        <f>+D11+D12+D13+D14+D15+D16+D17+D19+D18</f>
        <v>1595523600</v>
      </c>
      <c r="E10" s="6">
        <f>+E11+E12+E13+E14+E15+E16+E17+E19+E18</f>
        <v>1241404320.5799999</v>
      </c>
      <c r="F10" s="6">
        <f t="shared" si="0"/>
        <v>354119279.42000008</v>
      </c>
      <c r="G10" s="12"/>
    </row>
    <row r="11" spans="1:7" x14ac:dyDescent="0.2">
      <c r="A11" s="4"/>
      <c r="B11" s="4" t="s">
        <v>14</v>
      </c>
      <c r="C11" s="6">
        <v>6557478500</v>
      </c>
      <c r="D11" s="6">
        <f>1004528500+41218500</f>
        <v>1045747000</v>
      </c>
      <c r="E11" s="6">
        <v>974371051.84000003</v>
      </c>
      <c r="F11" s="6">
        <f t="shared" si="0"/>
        <v>71375948.159999967</v>
      </c>
      <c r="G11" s="12"/>
    </row>
    <row r="12" spans="1:7" x14ac:dyDescent="0.2">
      <c r="A12" s="4"/>
      <c r="B12" s="4" t="s">
        <v>17</v>
      </c>
      <c r="C12" s="6">
        <v>721333500</v>
      </c>
      <c r="D12" s="6">
        <v>107308000</v>
      </c>
      <c r="E12" s="6">
        <v>103643275.14</v>
      </c>
      <c r="F12" s="6">
        <f t="shared" si="0"/>
        <v>3664724.8599999994</v>
      </c>
      <c r="G12" s="12"/>
    </row>
    <row r="13" spans="1:7" x14ac:dyDescent="0.2">
      <c r="A13" s="4"/>
      <c r="B13" s="4" t="s">
        <v>15</v>
      </c>
      <c r="C13" s="6">
        <v>408892300</v>
      </c>
      <c r="D13" s="6">
        <v>88274600</v>
      </c>
      <c r="E13" s="6">
        <v>6712665</v>
      </c>
      <c r="F13" s="6">
        <f t="shared" si="0"/>
        <v>81561935</v>
      </c>
      <c r="G13" s="12"/>
    </row>
    <row r="14" spans="1:7" x14ac:dyDescent="0.2">
      <c r="A14" s="4"/>
      <c r="B14" s="4" t="s">
        <v>16</v>
      </c>
      <c r="C14" s="6">
        <v>396028400</v>
      </c>
      <c r="D14" s="6">
        <v>60690800</v>
      </c>
      <c r="E14" s="6">
        <v>32120020.600000001</v>
      </c>
      <c r="F14" s="6">
        <f t="shared" si="0"/>
        <v>28570779.399999999</v>
      </c>
      <c r="G14" s="12"/>
    </row>
    <row r="15" spans="1:7" x14ac:dyDescent="0.2">
      <c r="A15" s="4"/>
      <c r="B15" s="4" t="s">
        <v>18</v>
      </c>
      <c r="C15" s="6">
        <v>970000</v>
      </c>
      <c r="D15" s="6">
        <v>117600</v>
      </c>
      <c r="E15" s="6">
        <v>5800</v>
      </c>
      <c r="F15" s="6">
        <f t="shared" si="0"/>
        <v>111800</v>
      </c>
      <c r="G15" s="12"/>
    </row>
    <row r="16" spans="1:7" ht="14.25" customHeight="1" x14ac:dyDescent="0.2">
      <c r="A16" s="4"/>
      <c r="B16" s="4" t="s">
        <v>19</v>
      </c>
      <c r="C16" s="6">
        <v>60807900</v>
      </c>
      <c r="D16" s="6">
        <v>6422000</v>
      </c>
      <c r="E16" s="6">
        <v>3524111</v>
      </c>
      <c r="F16" s="6">
        <f t="shared" si="0"/>
        <v>2897889</v>
      </c>
      <c r="G16" s="12"/>
    </row>
    <row r="17" spans="1:7" x14ac:dyDescent="0.2">
      <c r="A17" s="4"/>
      <c r="B17" s="4" t="s">
        <v>20</v>
      </c>
      <c r="C17" s="6">
        <v>708992900</v>
      </c>
      <c r="D17" s="6">
        <v>154198600</v>
      </c>
      <c r="E17" s="6">
        <v>52614322</v>
      </c>
      <c r="F17" s="6">
        <f t="shared" si="0"/>
        <v>101584278</v>
      </c>
      <c r="G17" s="12"/>
    </row>
    <row r="18" spans="1:7" x14ac:dyDescent="0.2">
      <c r="A18" s="4"/>
      <c r="B18" s="4" t="s">
        <v>74</v>
      </c>
      <c r="C18" s="6">
        <v>623693000</v>
      </c>
      <c r="D18" s="6">
        <v>108855300</v>
      </c>
      <c r="E18" s="6">
        <v>64991035</v>
      </c>
      <c r="F18" s="6">
        <f t="shared" si="0"/>
        <v>43864265</v>
      </c>
      <c r="G18" s="12"/>
    </row>
    <row r="19" spans="1:7" x14ac:dyDescent="0.2">
      <c r="A19" s="4"/>
      <c r="B19" s="4" t="s">
        <v>13</v>
      </c>
      <c r="C19" s="6">
        <v>120769700</v>
      </c>
      <c r="D19" s="6">
        <v>23909700</v>
      </c>
      <c r="E19" s="6">
        <v>3422040</v>
      </c>
      <c r="F19" s="6">
        <f t="shared" si="0"/>
        <v>20487660</v>
      </c>
      <c r="G19" s="12"/>
    </row>
    <row r="20" spans="1:7" x14ac:dyDescent="0.2">
      <c r="A20" s="4"/>
      <c r="B20" s="5" t="s">
        <v>21</v>
      </c>
      <c r="C20" s="6">
        <f>+C21+C22</f>
        <v>423510600</v>
      </c>
      <c r="D20" s="6">
        <f>+D21+D22</f>
        <v>62999500</v>
      </c>
      <c r="E20" s="6">
        <f>+E21+E22</f>
        <v>17537230</v>
      </c>
      <c r="F20" s="6">
        <f t="shared" si="0"/>
        <v>45462270</v>
      </c>
      <c r="G20" s="12"/>
    </row>
    <row r="21" spans="1:7" x14ac:dyDescent="0.2">
      <c r="A21" s="4"/>
      <c r="B21" s="5" t="s">
        <v>59</v>
      </c>
      <c r="C21" s="6">
        <v>3000000</v>
      </c>
      <c r="D21" s="6">
        <v>3000000</v>
      </c>
      <c r="E21" s="6">
        <v>1209430</v>
      </c>
      <c r="F21" s="6">
        <f t="shared" si="0"/>
        <v>1790570</v>
      </c>
      <c r="G21" s="12"/>
    </row>
    <row r="22" spans="1:7" x14ac:dyDescent="0.2">
      <c r="A22" s="4"/>
      <c r="B22" s="5" t="s">
        <v>22</v>
      </c>
      <c r="C22" s="6">
        <f>+C23+C24</f>
        <v>420510600</v>
      </c>
      <c r="D22" s="6">
        <f>+D23</f>
        <v>59999500</v>
      </c>
      <c r="E22" s="6">
        <f>+E23</f>
        <v>16327800</v>
      </c>
      <c r="F22" s="6">
        <f t="shared" si="0"/>
        <v>43671700</v>
      </c>
      <c r="G22" s="12"/>
    </row>
    <row r="23" spans="1:7" x14ac:dyDescent="0.2">
      <c r="A23" s="4"/>
      <c r="B23" s="4" t="s">
        <v>23</v>
      </c>
      <c r="C23" s="6">
        <f>296093300+91257300+33160000</f>
        <v>420510600</v>
      </c>
      <c r="D23" s="6">
        <f>36967000+17092500+5940000</f>
        <v>59999500</v>
      </c>
      <c r="E23" s="6">
        <f>3246000+13081800</f>
        <v>16327800</v>
      </c>
      <c r="F23" s="6">
        <f t="shared" si="0"/>
        <v>43671700</v>
      </c>
      <c r="G23" s="12"/>
    </row>
    <row r="24" spans="1:7" x14ac:dyDescent="0.2">
      <c r="A24" s="4"/>
      <c r="B24" s="4" t="s">
        <v>24</v>
      </c>
      <c r="C24" s="6"/>
      <c r="D24" s="6"/>
      <c r="E24" s="6"/>
      <c r="F24" s="6">
        <f t="shared" si="0"/>
        <v>0</v>
      </c>
      <c r="G24" s="10"/>
    </row>
    <row r="25" spans="1:7" x14ac:dyDescent="0.2">
      <c r="A25" s="4"/>
      <c r="B25" s="5" t="s">
        <v>25</v>
      </c>
      <c r="C25" s="6"/>
      <c r="D25" s="6"/>
      <c r="E25" s="6"/>
      <c r="F25" s="6">
        <f t="shared" si="0"/>
        <v>0</v>
      </c>
      <c r="G25" s="10"/>
    </row>
    <row r="26" spans="1:7" x14ac:dyDescent="0.2">
      <c r="A26" s="4"/>
      <c r="B26" s="5" t="s">
        <v>26</v>
      </c>
      <c r="C26" s="6"/>
      <c r="D26" s="6"/>
      <c r="E26" s="6"/>
      <c r="F26" s="6">
        <f t="shared" si="0"/>
        <v>0</v>
      </c>
      <c r="G26" s="10"/>
    </row>
    <row r="27" spans="1:7" x14ac:dyDescent="0.2">
      <c r="A27" s="4"/>
      <c r="B27" s="5" t="s">
        <v>27</v>
      </c>
      <c r="C27" s="6"/>
      <c r="D27" s="6"/>
      <c r="E27" s="6"/>
      <c r="F27" s="6">
        <f t="shared" si="0"/>
        <v>0</v>
      </c>
      <c r="G27" s="10"/>
    </row>
    <row r="28" spans="1:7" x14ac:dyDescent="0.2">
      <c r="A28" s="4"/>
      <c r="B28" s="5" t="s">
        <v>28</v>
      </c>
      <c r="C28" s="6"/>
      <c r="D28" s="6"/>
      <c r="E28" s="6"/>
      <c r="F28" s="6">
        <f t="shared" si="0"/>
        <v>0</v>
      </c>
      <c r="G28" s="10"/>
    </row>
    <row r="29" spans="1:7" x14ac:dyDescent="0.2">
      <c r="A29" s="4"/>
      <c r="B29" s="5" t="s">
        <v>29</v>
      </c>
      <c r="C29" s="6"/>
      <c r="D29" s="6"/>
      <c r="E29" s="6"/>
      <c r="F29" s="6">
        <f t="shared" si="0"/>
        <v>0</v>
      </c>
      <c r="G29" s="10"/>
    </row>
    <row r="30" spans="1:7" x14ac:dyDescent="0.2">
      <c r="A30" s="4"/>
      <c r="B30" s="5" t="s">
        <v>30</v>
      </c>
      <c r="C30" s="6">
        <f>+C8</f>
        <v>10022476800</v>
      </c>
      <c r="D30" s="6">
        <f>+D8</f>
        <v>1658523100</v>
      </c>
      <c r="E30" s="6">
        <f>+D30</f>
        <v>1658523100</v>
      </c>
      <c r="F30" s="6">
        <f t="shared" si="0"/>
        <v>0</v>
      </c>
      <c r="G30" s="10"/>
    </row>
    <row r="31" spans="1:7" x14ac:dyDescent="0.2">
      <c r="A31" s="4"/>
      <c r="B31" s="4" t="s">
        <v>31</v>
      </c>
      <c r="C31" s="6">
        <f>+C30-C35</f>
        <v>10018376800</v>
      </c>
      <c r="D31" s="6">
        <f>+D30-D35</f>
        <v>1657839700</v>
      </c>
      <c r="E31" s="6">
        <f>+E30-E35</f>
        <v>1651936100</v>
      </c>
      <c r="F31" s="6">
        <f t="shared" si="0"/>
        <v>5903600</v>
      </c>
      <c r="G31" s="10"/>
    </row>
    <row r="32" spans="1:7" x14ac:dyDescent="0.2">
      <c r="A32" s="4"/>
      <c r="B32" s="4" t="s">
        <v>32</v>
      </c>
      <c r="C32" s="6"/>
      <c r="D32" s="6"/>
      <c r="E32" s="6"/>
      <c r="F32" s="6">
        <f t="shared" si="0"/>
        <v>0</v>
      </c>
      <c r="G32" s="10"/>
    </row>
    <row r="33" spans="1:7" x14ac:dyDescent="0.2">
      <c r="A33" s="4"/>
      <c r="B33" s="4" t="s">
        <v>33</v>
      </c>
      <c r="C33" s="6"/>
      <c r="D33" s="6"/>
      <c r="E33" s="6"/>
      <c r="F33" s="6">
        <f t="shared" si="0"/>
        <v>0</v>
      </c>
      <c r="G33" s="10"/>
    </row>
    <row r="34" spans="1:7" x14ac:dyDescent="0.2">
      <c r="A34" s="4"/>
      <c r="B34" s="4" t="s">
        <v>34</v>
      </c>
      <c r="C34" s="6"/>
      <c r="D34" s="6"/>
      <c r="E34" s="6"/>
      <c r="F34" s="6">
        <f t="shared" si="0"/>
        <v>0</v>
      </c>
      <c r="G34" s="10"/>
    </row>
    <row r="35" spans="1:7" x14ac:dyDescent="0.2">
      <c r="A35" s="4"/>
      <c r="B35" s="4" t="s">
        <v>35</v>
      </c>
      <c r="C35" s="6">
        <v>4100000</v>
      </c>
      <c r="D35" s="6">
        <v>683400</v>
      </c>
      <c r="E35" s="6">
        <v>6587000</v>
      </c>
      <c r="F35" s="6">
        <f t="shared" si="0"/>
        <v>-5903600</v>
      </c>
      <c r="G35" s="10"/>
    </row>
    <row r="36" spans="1:7" x14ac:dyDescent="0.2">
      <c r="A36" s="4"/>
      <c r="B36" s="4" t="s">
        <v>36</v>
      </c>
      <c r="C36" s="6"/>
      <c r="D36" s="6"/>
      <c r="E36" s="6"/>
      <c r="F36" s="6"/>
      <c r="G36" s="10"/>
    </row>
    <row r="37" spans="1:7" x14ac:dyDescent="0.2">
      <c r="A37" s="4"/>
      <c r="B37" s="4" t="s">
        <v>37</v>
      </c>
      <c r="C37" s="6"/>
      <c r="D37" s="6"/>
      <c r="E37" s="6"/>
      <c r="F37" s="6"/>
      <c r="G37" s="10"/>
    </row>
    <row r="38" spans="1:7" x14ac:dyDescent="0.2">
      <c r="A38" s="4"/>
      <c r="B38" s="4" t="s">
        <v>38</v>
      </c>
      <c r="C38" s="6"/>
      <c r="D38" s="6"/>
      <c r="E38" s="6"/>
      <c r="F38" s="6"/>
      <c r="G38" s="10"/>
    </row>
    <row r="39" spans="1:7" x14ac:dyDescent="0.2">
      <c r="A39" s="4"/>
      <c r="B39" s="5" t="s">
        <v>39</v>
      </c>
      <c r="C39" s="6" t="s">
        <v>73</v>
      </c>
      <c r="D39" s="6"/>
      <c r="E39" s="6"/>
      <c r="F39" s="6"/>
      <c r="G39" s="10"/>
    </row>
    <row r="40" spans="1:7" x14ac:dyDescent="0.2">
      <c r="A40" s="4"/>
      <c r="B40" s="5" t="s">
        <v>40</v>
      </c>
      <c r="C40" s="6"/>
      <c r="D40" s="6"/>
      <c r="E40" s="6"/>
      <c r="F40" s="6"/>
      <c r="G40" s="10"/>
    </row>
    <row r="41" spans="1:7" x14ac:dyDescent="0.2">
      <c r="A41" s="4"/>
      <c r="B41" s="5" t="s">
        <v>42</v>
      </c>
      <c r="C41" s="6"/>
      <c r="D41" s="6"/>
      <c r="E41" s="6"/>
      <c r="F41" s="6"/>
      <c r="G41" s="10"/>
    </row>
    <row r="42" spans="1:7" x14ac:dyDescent="0.2">
      <c r="A42" s="4"/>
      <c r="B42" s="4" t="s">
        <v>43</v>
      </c>
      <c r="C42" s="6"/>
      <c r="D42" s="6"/>
      <c r="E42" s="6"/>
      <c r="F42" s="6"/>
      <c r="G42" s="10"/>
    </row>
    <row r="43" spans="1:7" x14ac:dyDescent="0.2">
      <c r="A43" s="4"/>
      <c r="B43" s="4" t="s">
        <v>44</v>
      </c>
      <c r="C43" s="6"/>
      <c r="D43" s="6"/>
      <c r="E43" s="6"/>
      <c r="F43" s="6"/>
      <c r="G43" s="10"/>
    </row>
    <row r="44" spans="1:7" x14ac:dyDescent="0.2">
      <c r="A44" s="4"/>
      <c r="B44" s="4" t="s">
        <v>45</v>
      </c>
      <c r="C44" s="6"/>
      <c r="D44" s="6"/>
      <c r="E44" s="6"/>
      <c r="F44" s="6"/>
      <c r="G44" s="10"/>
    </row>
    <row r="45" spans="1:7" x14ac:dyDescent="0.2">
      <c r="A45" s="4"/>
      <c r="B45" s="5" t="s">
        <v>49</v>
      </c>
      <c r="C45" s="6"/>
      <c r="D45" s="6"/>
      <c r="E45" s="6"/>
      <c r="F45" s="6"/>
      <c r="G45" s="10"/>
    </row>
    <row r="46" spans="1:7" x14ac:dyDescent="0.2">
      <c r="A46" s="4"/>
      <c r="B46" s="4" t="s">
        <v>58</v>
      </c>
      <c r="C46" s="6"/>
      <c r="D46" s="6"/>
      <c r="E46" s="6"/>
      <c r="F46" s="6"/>
      <c r="G46" s="10"/>
    </row>
    <row r="47" spans="1:7" x14ac:dyDescent="0.2">
      <c r="A47" s="4"/>
      <c r="B47" s="4" t="s">
        <v>55</v>
      </c>
      <c r="C47" s="6"/>
      <c r="D47" s="6"/>
      <c r="E47" s="6"/>
      <c r="F47" s="6"/>
      <c r="G47" s="10"/>
    </row>
    <row r="48" spans="1:7" x14ac:dyDescent="0.2">
      <c r="A48" s="4"/>
      <c r="B48" s="4" t="s">
        <v>46</v>
      </c>
      <c r="C48" s="6"/>
      <c r="D48" s="6"/>
      <c r="E48" s="6"/>
      <c r="F48" s="6"/>
      <c r="G48" s="10"/>
    </row>
    <row r="49" spans="1:7" x14ac:dyDescent="0.2">
      <c r="A49" s="4"/>
      <c r="B49" s="5" t="s">
        <v>41</v>
      </c>
      <c r="C49" s="6"/>
      <c r="D49" s="6"/>
      <c r="E49" s="6"/>
      <c r="F49" s="6"/>
      <c r="G49" s="10"/>
    </row>
    <row r="50" spans="1:7" x14ac:dyDescent="0.2">
      <c r="A50" s="4"/>
      <c r="B50" s="5" t="s">
        <v>60</v>
      </c>
      <c r="C50" s="4"/>
      <c r="D50" s="4"/>
      <c r="E50" s="4"/>
      <c r="F50" s="4"/>
      <c r="G50" s="10"/>
    </row>
    <row r="51" spans="1:7" x14ac:dyDescent="0.2">
      <c r="A51" s="4"/>
      <c r="B51" s="4" t="s">
        <v>47</v>
      </c>
      <c r="C51" s="4"/>
      <c r="D51" s="4"/>
      <c r="E51" s="4"/>
      <c r="F51" s="4"/>
      <c r="G51" s="10"/>
    </row>
    <row r="52" spans="1:7" x14ac:dyDescent="0.2">
      <c r="A52" s="4"/>
      <c r="B52" s="4" t="s">
        <v>48</v>
      </c>
      <c r="C52" s="4"/>
      <c r="D52" s="4"/>
      <c r="E52" s="4"/>
      <c r="F52" s="4"/>
      <c r="G52" s="10"/>
    </row>
    <row r="53" spans="1:7" x14ac:dyDescent="0.2">
      <c r="A53" s="4"/>
      <c r="B53" s="4" t="s">
        <v>45</v>
      </c>
      <c r="C53" s="4"/>
      <c r="D53" s="4"/>
      <c r="E53" s="4"/>
      <c r="F53" s="4"/>
      <c r="G53" s="10"/>
    </row>
    <row r="54" spans="1:7" x14ac:dyDescent="0.2">
      <c r="A54" s="4"/>
      <c r="B54" s="5" t="s">
        <v>61</v>
      </c>
      <c r="C54" s="4"/>
      <c r="D54" s="4"/>
      <c r="E54" s="4"/>
      <c r="F54" s="4"/>
      <c r="G54" s="10"/>
    </row>
    <row r="55" spans="1:7" x14ac:dyDescent="0.2">
      <c r="A55" s="4"/>
      <c r="B55" s="4" t="s">
        <v>62</v>
      </c>
      <c r="C55" s="4"/>
      <c r="D55" s="4"/>
      <c r="E55" s="4"/>
      <c r="F55" s="4"/>
      <c r="G55" s="10"/>
    </row>
    <row r="56" spans="1:7" x14ac:dyDescent="0.2">
      <c r="A56" s="4"/>
      <c r="B56" s="4" t="s">
        <v>63</v>
      </c>
      <c r="C56" s="4"/>
      <c r="D56" s="4"/>
      <c r="E56" s="4"/>
      <c r="F56" s="4"/>
      <c r="G56" s="10"/>
    </row>
    <row r="57" spans="1:7" x14ac:dyDescent="0.2">
      <c r="A57" s="4"/>
      <c r="B57" s="4" t="s">
        <v>46</v>
      </c>
      <c r="C57" s="4"/>
      <c r="D57" s="4"/>
      <c r="E57" s="4"/>
      <c r="F57" s="4"/>
      <c r="G57" s="10"/>
    </row>
    <row r="58" spans="1:7" x14ac:dyDescent="0.2">
      <c r="A58" s="4"/>
      <c r="B58" s="5" t="s">
        <v>39</v>
      </c>
      <c r="C58" s="4"/>
      <c r="D58" s="4"/>
      <c r="E58" s="4"/>
      <c r="F58" s="4"/>
      <c r="G58" s="10"/>
    </row>
    <row r="59" spans="1:7" x14ac:dyDescent="0.2">
      <c r="A59" s="4"/>
      <c r="B59" s="5" t="s">
        <v>50</v>
      </c>
      <c r="C59" s="4"/>
      <c r="D59" s="4"/>
      <c r="E59" s="4"/>
      <c r="F59" s="4"/>
      <c r="G59" s="10"/>
    </row>
    <row r="60" spans="1:7" x14ac:dyDescent="0.2">
      <c r="A60" s="4"/>
      <c r="B60" s="5" t="s">
        <v>51</v>
      </c>
      <c r="C60" s="4"/>
      <c r="D60" s="4"/>
      <c r="E60" s="4"/>
      <c r="F60" s="4"/>
      <c r="G60" s="10"/>
    </row>
    <row r="61" spans="1:7" x14ac:dyDescent="0.2">
      <c r="A61" s="4"/>
      <c r="B61" s="4" t="s">
        <v>52</v>
      </c>
      <c r="C61" s="4"/>
      <c r="D61" s="4"/>
      <c r="E61" s="4"/>
      <c r="F61" s="4"/>
      <c r="G61" s="10"/>
    </row>
    <row r="62" spans="1:7" x14ac:dyDescent="0.2">
      <c r="A62" s="4"/>
      <c r="B62" s="4" t="s">
        <v>44</v>
      </c>
      <c r="C62" s="4"/>
      <c r="D62" s="4"/>
      <c r="E62" s="4"/>
      <c r="F62" s="4"/>
      <c r="G62" s="10"/>
    </row>
    <row r="63" spans="1:7" x14ac:dyDescent="0.2">
      <c r="A63" s="4"/>
      <c r="B63" s="4" t="s">
        <v>45</v>
      </c>
      <c r="C63" s="4"/>
      <c r="D63" s="4"/>
      <c r="E63" s="4"/>
      <c r="F63" s="4"/>
      <c r="G63" s="10"/>
    </row>
    <row r="64" spans="1:7" x14ac:dyDescent="0.2">
      <c r="A64" s="4"/>
      <c r="B64" s="5" t="s">
        <v>53</v>
      </c>
      <c r="C64" s="4"/>
      <c r="D64" s="4"/>
      <c r="E64" s="4"/>
      <c r="F64" s="4"/>
      <c r="G64" s="10"/>
    </row>
    <row r="65" spans="1:7" x14ac:dyDescent="0.2">
      <c r="A65" s="4"/>
      <c r="B65" s="4" t="s">
        <v>54</v>
      </c>
      <c r="C65" s="4"/>
      <c r="D65" s="4"/>
      <c r="E65" s="4"/>
      <c r="F65" s="4"/>
      <c r="G65" s="10"/>
    </row>
    <row r="66" spans="1:7" x14ac:dyDescent="0.2">
      <c r="A66" s="4"/>
      <c r="B66" s="4" t="s">
        <v>64</v>
      </c>
      <c r="C66" s="4"/>
      <c r="D66" s="4"/>
      <c r="E66" s="4"/>
      <c r="F66" s="4"/>
      <c r="G66" s="10"/>
    </row>
    <row r="67" spans="1:7" x14ac:dyDescent="0.2">
      <c r="A67" s="4"/>
      <c r="B67" s="4" t="s">
        <v>46</v>
      </c>
      <c r="C67" s="4"/>
      <c r="D67" s="4"/>
      <c r="E67" s="4"/>
      <c r="F67" s="4"/>
      <c r="G67" s="10"/>
    </row>
    <row r="68" spans="1:7" x14ac:dyDescent="0.2">
      <c r="A68" s="4"/>
      <c r="B68" s="5" t="s">
        <v>65</v>
      </c>
      <c r="C68" s="4"/>
      <c r="D68" s="4"/>
      <c r="E68" s="4"/>
      <c r="F68" s="4"/>
      <c r="G68" s="10"/>
    </row>
    <row r="69" spans="1:7" x14ac:dyDescent="0.2">
      <c r="A69" s="4"/>
      <c r="B69" s="5" t="s">
        <v>66</v>
      </c>
      <c r="C69" s="4"/>
      <c r="D69" s="4"/>
      <c r="E69" s="4"/>
      <c r="F69" s="4"/>
      <c r="G69" s="10"/>
    </row>
    <row r="70" spans="1:7" x14ac:dyDescent="0.2">
      <c r="A70" s="4"/>
      <c r="B70" s="4" t="s">
        <v>67</v>
      </c>
      <c r="C70" s="4"/>
      <c r="D70" s="4"/>
      <c r="E70" s="4"/>
      <c r="F70" s="4"/>
      <c r="G70" s="10"/>
    </row>
    <row r="71" spans="1:7" x14ac:dyDescent="0.2">
      <c r="A71" s="4"/>
      <c r="B71" s="4" t="s">
        <v>68</v>
      </c>
      <c r="C71" s="4"/>
      <c r="D71" s="4"/>
      <c r="E71" s="4"/>
      <c r="F71" s="4"/>
      <c r="G71" s="10"/>
    </row>
    <row r="72" spans="1:7" x14ac:dyDescent="0.2">
      <c r="A72" s="4"/>
      <c r="B72" s="4" t="s">
        <v>45</v>
      </c>
      <c r="C72" s="4"/>
      <c r="D72" s="4"/>
      <c r="E72" s="4"/>
      <c r="F72" s="4"/>
      <c r="G72" s="10"/>
    </row>
    <row r="73" spans="1:7" x14ac:dyDescent="0.2">
      <c r="A73" s="4"/>
      <c r="B73" s="5" t="s">
        <v>69</v>
      </c>
      <c r="C73" s="4"/>
      <c r="D73" s="4"/>
      <c r="E73" s="4"/>
      <c r="F73" s="4"/>
      <c r="G73" s="10"/>
    </row>
    <row r="74" spans="1:7" x14ac:dyDescent="0.2">
      <c r="A74" s="4"/>
      <c r="B74" s="4" t="s">
        <v>70</v>
      </c>
      <c r="C74" s="4"/>
      <c r="D74" s="4"/>
      <c r="E74" s="4"/>
      <c r="F74" s="4"/>
      <c r="G74" s="10"/>
    </row>
    <row r="75" spans="1:7" x14ac:dyDescent="0.2">
      <c r="A75" s="4"/>
      <c r="B75" s="4" t="s">
        <v>71</v>
      </c>
      <c r="C75" s="4"/>
      <c r="D75" s="4"/>
      <c r="E75" s="4"/>
      <c r="F75" s="4"/>
      <c r="G75" s="10"/>
    </row>
    <row r="76" spans="1:7" x14ac:dyDescent="0.2">
      <c r="A76" s="4"/>
      <c r="B76" s="4" t="s">
        <v>46</v>
      </c>
      <c r="C76" s="4"/>
      <c r="D76" s="4"/>
      <c r="E76" s="4"/>
      <c r="F76" s="4"/>
      <c r="G76" s="10"/>
    </row>
    <row r="77" spans="1:7" x14ac:dyDescent="0.2">
      <c r="A77" s="4"/>
      <c r="B77" s="4"/>
      <c r="C77" s="4"/>
      <c r="D77" s="4"/>
      <c r="E77" s="4"/>
      <c r="F77" s="4"/>
      <c r="G77" s="10"/>
    </row>
    <row r="79" spans="1:7" ht="12.75" customHeight="1" x14ac:dyDescent="0.2">
      <c r="G79" s="1"/>
    </row>
    <row r="80" spans="1:7" x14ac:dyDescent="0.2">
      <c r="G80" s="1"/>
    </row>
    <row r="81" spans="1:7" x14ac:dyDescent="0.2">
      <c r="G81" s="1"/>
    </row>
    <row r="82" spans="1:7" x14ac:dyDescent="0.2">
      <c r="G82" s="1"/>
    </row>
    <row r="83" spans="1:7" x14ac:dyDescent="0.2">
      <c r="G83" s="1"/>
    </row>
    <row r="84" spans="1:7" ht="12.75" customHeight="1" x14ac:dyDescent="0.2">
      <c r="G84" s="1"/>
    </row>
    <row r="85" spans="1:7" x14ac:dyDescent="0.2">
      <c r="G85" s="1"/>
    </row>
    <row r="86" spans="1:7" x14ac:dyDescent="0.2">
      <c r="G86" s="1"/>
    </row>
    <row r="87" spans="1:7" ht="12.75" customHeight="1" x14ac:dyDescent="0.2">
      <c r="G87" s="1"/>
    </row>
    <row r="88" spans="1:7" x14ac:dyDescent="0.2">
      <c r="G88" s="1"/>
    </row>
    <row r="89" spans="1:7" x14ac:dyDescent="0.2">
      <c r="G89" s="1"/>
    </row>
    <row r="90" spans="1:7" x14ac:dyDescent="0.2">
      <c r="G90" s="1"/>
    </row>
    <row r="91" spans="1:7" x14ac:dyDescent="0.2">
      <c r="G91" s="1"/>
    </row>
    <row r="92" spans="1:7" ht="12.75" customHeight="1" x14ac:dyDescent="0.2">
      <c r="G92" s="1"/>
    </row>
    <row r="93" spans="1:7" x14ac:dyDescent="0.2">
      <c r="G93" s="1"/>
    </row>
    <row r="94" spans="1:7" x14ac:dyDescent="0.2">
      <c r="A94" s="8" t="e">
        <f>2011162895.17-#REF!</f>
        <v>#REF!</v>
      </c>
      <c r="B94" s="8" t="e">
        <f>+#REF!-A94</f>
        <v>#REF!</v>
      </c>
      <c r="G94" s="1"/>
    </row>
    <row r="95" spans="1:7" x14ac:dyDescent="0.2">
      <c r="G95" s="1"/>
    </row>
    <row r="96" spans="1:7" x14ac:dyDescent="0.2">
      <c r="G96" s="1"/>
    </row>
    <row r="97" spans="7:7" x14ac:dyDescent="0.2">
      <c r="G97" s="1"/>
    </row>
    <row r="98" spans="7:7" x14ac:dyDescent="0.2">
      <c r="G98" s="1"/>
    </row>
    <row r="99" spans="7:7" x14ac:dyDescent="0.2">
      <c r="G99" s="1"/>
    </row>
    <row r="100" spans="7:7" x14ac:dyDescent="0.2">
      <c r="G100" s="1"/>
    </row>
    <row r="101" spans="7:7" x14ac:dyDescent="0.2">
      <c r="G101" s="1"/>
    </row>
    <row r="102" spans="7:7" x14ac:dyDescent="0.2">
      <c r="G102" s="1"/>
    </row>
    <row r="103" spans="7:7" x14ac:dyDescent="0.2">
      <c r="G103" s="1"/>
    </row>
    <row r="104" spans="7:7" x14ac:dyDescent="0.2">
      <c r="G104" s="1"/>
    </row>
    <row r="105" spans="7:7" x14ac:dyDescent="0.2">
      <c r="G105" s="1"/>
    </row>
    <row r="106" spans="7:7" x14ac:dyDescent="0.2">
      <c r="G106" s="1"/>
    </row>
    <row r="107" spans="7:7" x14ac:dyDescent="0.2">
      <c r="G107" s="1"/>
    </row>
    <row r="108" spans="7:7" x14ac:dyDescent="0.2">
      <c r="G108" s="1"/>
    </row>
    <row r="109" spans="7:7" x14ac:dyDescent="0.2">
      <c r="G109" s="1"/>
    </row>
    <row r="110" spans="7:7" x14ac:dyDescent="0.2">
      <c r="G110" s="1"/>
    </row>
    <row r="111" spans="7:7" x14ac:dyDescent="0.2">
      <c r="G111" s="1"/>
    </row>
    <row r="112" spans="7:7" x14ac:dyDescent="0.2">
      <c r="G112" s="1"/>
    </row>
    <row r="113" spans="7:7" x14ac:dyDescent="0.2">
      <c r="G113" s="1"/>
    </row>
    <row r="114" spans="7:7" x14ac:dyDescent="0.2">
      <c r="G114" s="1"/>
    </row>
    <row r="115" spans="7:7" x14ac:dyDescent="0.2">
      <c r="G115" s="1"/>
    </row>
    <row r="116" spans="7:7" x14ac:dyDescent="0.2">
      <c r="G116" s="1"/>
    </row>
    <row r="117" spans="7:7" x14ac:dyDescent="0.2">
      <c r="G117" s="1"/>
    </row>
    <row r="118" spans="7:7" x14ac:dyDescent="0.2">
      <c r="G118" s="1"/>
    </row>
    <row r="119" spans="7:7" x14ac:dyDescent="0.2">
      <c r="G119" s="1"/>
    </row>
    <row r="120" spans="7:7" x14ac:dyDescent="0.2">
      <c r="G120" s="1"/>
    </row>
    <row r="121" spans="7:7" x14ac:dyDescent="0.2">
      <c r="G121" s="1"/>
    </row>
    <row r="122" spans="7:7" x14ac:dyDescent="0.2">
      <c r="G122" s="1"/>
    </row>
    <row r="123" spans="7:7" x14ac:dyDescent="0.2">
      <c r="G123" s="1"/>
    </row>
    <row r="124" spans="7:7" x14ac:dyDescent="0.2">
      <c r="G124" s="1"/>
    </row>
    <row r="125" spans="7:7" x14ac:dyDescent="0.2">
      <c r="G125" s="1"/>
    </row>
    <row r="126" spans="7:7" x14ac:dyDescent="0.2">
      <c r="G126" s="1"/>
    </row>
    <row r="127" spans="7:7" x14ac:dyDescent="0.2">
      <c r="G127" s="1"/>
    </row>
    <row r="128" spans="7:7" x14ac:dyDescent="0.2">
      <c r="G128" s="1"/>
    </row>
    <row r="129" spans="7:7" x14ac:dyDescent="0.2">
      <c r="G129" s="1"/>
    </row>
    <row r="130" spans="7:7" x14ac:dyDescent="0.2">
      <c r="G130" s="1"/>
    </row>
    <row r="131" spans="7:7" x14ac:dyDescent="0.2">
      <c r="G131" s="1"/>
    </row>
    <row r="132" spans="7:7" x14ac:dyDescent="0.2">
      <c r="G132" s="1"/>
    </row>
    <row r="133" spans="7:7" x14ac:dyDescent="0.2">
      <c r="G133" s="1"/>
    </row>
    <row r="134" spans="7:7" x14ac:dyDescent="0.2">
      <c r="G134" s="1"/>
    </row>
    <row r="135" spans="7:7" x14ac:dyDescent="0.2">
      <c r="G135" s="1"/>
    </row>
    <row r="136" spans="7:7" x14ac:dyDescent="0.2">
      <c r="G136" s="1"/>
    </row>
    <row r="137" spans="7:7" x14ac:dyDescent="0.2">
      <c r="G137" s="1"/>
    </row>
    <row r="138" spans="7:7" x14ac:dyDescent="0.2">
      <c r="G138" s="1"/>
    </row>
    <row r="139" spans="7:7" x14ac:dyDescent="0.2">
      <c r="G139" s="1"/>
    </row>
    <row r="140" spans="7:7" x14ac:dyDescent="0.2">
      <c r="G140" s="1"/>
    </row>
    <row r="141" spans="7:7" x14ac:dyDescent="0.2">
      <c r="G141" s="1"/>
    </row>
    <row r="142" spans="7:7" x14ac:dyDescent="0.2">
      <c r="G142" s="1"/>
    </row>
    <row r="143" spans="7:7" x14ac:dyDescent="0.2">
      <c r="G143" s="1"/>
    </row>
    <row r="144" spans="7:7" x14ac:dyDescent="0.2">
      <c r="G144" s="1"/>
    </row>
    <row r="145" spans="7:7" x14ac:dyDescent="0.2">
      <c r="G145" s="1"/>
    </row>
    <row r="146" spans="7:7" x14ac:dyDescent="0.2">
      <c r="G146" s="1"/>
    </row>
    <row r="147" spans="7:7" x14ac:dyDescent="0.2">
      <c r="G147" s="1"/>
    </row>
    <row r="148" spans="7:7" x14ac:dyDescent="0.2">
      <c r="G148" s="1"/>
    </row>
    <row r="149" spans="7:7" x14ac:dyDescent="0.2">
      <c r="G149" s="1"/>
    </row>
    <row r="150" spans="7:7" x14ac:dyDescent="0.2">
      <c r="G150" s="1"/>
    </row>
    <row r="151" spans="7:7" x14ac:dyDescent="0.2">
      <c r="G151" s="1"/>
    </row>
    <row r="152" spans="7:7" x14ac:dyDescent="0.2">
      <c r="G152" s="1"/>
    </row>
    <row r="153" spans="7:7" x14ac:dyDescent="0.2">
      <c r="G153" s="1"/>
    </row>
    <row r="154" spans="7:7" x14ac:dyDescent="0.2">
      <c r="G154" s="1"/>
    </row>
    <row r="155" spans="7:7" x14ac:dyDescent="0.2">
      <c r="G155" s="1"/>
    </row>
    <row r="156" spans="7:7" x14ac:dyDescent="0.2">
      <c r="G156" s="1"/>
    </row>
    <row r="157" spans="7:7" x14ac:dyDescent="0.2">
      <c r="G157" s="1"/>
    </row>
    <row r="158" spans="7:7" x14ac:dyDescent="0.2">
      <c r="G158" s="1"/>
    </row>
    <row r="159" spans="7:7" x14ac:dyDescent="0.2">
      <c r="G159" s="1"/>
    </row>
    <row r="160" spans="7:7" x14ac:dyDescent="0.2">
      <c r="G160" s="1"/>
    </row>
    <row r="161" spans="1:7" x14ac:dyDescent="0.2">
      <c r="G161" s="1"/>
    </row>
    <row r="162" spans="1:7" x14ac:dyDescent="0.2">
      <c r="G162" s="1"/>
    </row>
    <row r="163" spans="1:7" x14ac:dyDescent="0.2">
      <c r="G163" s="1"/>
    </row>
    <row r="164" spans="1:7" x14ac:dyDescent="0.2">
      <c r="G164" s="1"/>
    </row>
    <row r="165" spans="1:7" x14ac:dyDescent="0.2">
      <c r="G165" s="1"/>
    </row>
    <row r="166" spans="1:7" x14ac:dyDescent="0.2">
      <c r="G166" s="1"/>
    </row>
    <row r="167" spans="1:7" x14ac:dyDescent="0.2">
      <c r="G167" s="1"/>
    </row>
    <row r="168" spans="1:7" x14ac:dyDescent="0.2">
      <c r="G168" s="1"/>
    </row>
    <row r="169" spans="1:7" x14ac:dyDescent="0.2">
      <c r="G169" s="1"/>
    </row>
    <row r="170" spans="1:7" ht="12.75" customHeight="1" x14ac:dyDescent="0.2">
      <c r="G170" s="1"/>
    </row>
    <row r="171" spans="1:7" x14ac:dyDescent="0.2">
      <c r="G171" s="1"/>
    </row>
    <row r="172" spans="1:7" x14ac:dyDescent="0.2">
      <c r="A172" s="8" t="e">
        <f>+#REF!-2783848857.9</f>
        <v>#REF!</v>
      </c>
      <c r="G172" s="1"/>
    </row>
    <row r="173" spans="1:7" x14ac:dyDescent="0.2">
      <c r="G173" s="1"/>
    </row>
    <row r="174" spans="1:7" x14ac:dyDescent="0.2">
      <c r="G174" s="1"/>
    </row>
    <row r="175" spans="1:7" x14ac:dyDescent="0.2">
      <c r="G175" s="1"/>
    </row>
    <row r="176" spans="1:7" x14ac:dyDescent="0.2">
      <c r="G176" s="1"/>
    </row>
    <row r="177" spans="7:7" x14ac:dyDescent="0.2">
      <c r="G177" s="1"/>
    </row>
    <row r="178" spans="7:7" x14ac:dyDescent="0.2">
      <c r="G178" s="1"/>
    </row>
    <row r="179" spans="7:7" x14ac:dyDescent="0.2">
      <c r="G179" s="1"/>
    </row>
    <row r="180" spans="7:7" x14ac:dyDescent="0.2">
      <c r="G180" s="1"/>
    </row>
    <row r="181" spans="7:7" x14ac:dyDescent="0.2">
      <c r="G181" s="1"/>
    </row>
    <row r="182" spans="7:7" x14ac:dyDescent="0.2">
      <c r="G182" s="1"/>
    </row>
    <row r="183" spans="7:7" x14ac:dyDescent="0.2">
      <c r="G183" s="1"/>
    </row>
    <row r="184" spans="7:7" x14ac:dyDescent="0.2">
      <c r="G184" s="1"/>
    </row>
    <row r="185" spans="7:7" x14ac:dyDescent="0.2">
      <c r="G185" s="1"/>
    </row>
    <row r="186" spans="7:7" x14ac:dyDescent="0.2">
      <c r="G186" s="1"/>
    </row>
    <row r="187" spans="7:7" x14ac:dyDescent="0.2">
      <c r="G187" s="1"/>
    </row>
    <row r="188" spans="7:7" x14ac:dyDescent="0.2">
      <c r="G188" s="1"/>
    </row>
    <row r="189" spans="7:7" x14ac:dyDescent="0.2">
      <c r="G189" s="1"/>
    </row>
    <row r="190" spans="7:7" x14ac:dyDescent="0.2">
      <c r="G190" s="1"/>
    </row>
    <row r="191" spans="7:7" x14ac:dyDescent="0.2">
      <c r="G191" s="1"/>
    </row>
    <row r="192" spans="7:7" x14ac:dyDescent="0.2">
      <c r="G192" s="1"/>
    </row>
    <row r="193" spans="7:7" x14ac:dyDescent="0.2">
      <c r="G193" s="1"/>
    </row>
    <row r="194" spans="7:7" x14ac:dyDescent="0.2">
      <c r="G194" s="1"/>
    </row>
    <row r="195" spans="7:7" x14ac:dyDescent="0.2">
      <c r="G195" s="1"/>
    </row>
    <row r="196" spans="7:7" x14ac:dyDescent="0.2">
      <c r="G196" s="1"/>
    </row>
    <row r="197" spans="7:7" x14ac:dyDescent="0.2">
      <c r="G197" s="1"/>
    </row>
    <row r="198" spans="7:7" x14ac:dyDescent="0.2">
      <c r="G198" s="1"/>
    </row>
    <row r="199" spans="7:7" x14ac:dyDescent="0.2">
      <c r="G199" s="1"/>
    </row>
    <row r="200" spans="7:7" x14ac:dyDescent="0.2">
      <c r="G200" s="1"/>
    </row>
    <row r="201" spans="7:7" x14ac:dyDescent="0.2">
      <c r="G201" s="1"/>
    </row>
    <row r="202" spans="7:7" x14ac:dyDescent="0.2">
      <c r="G202" s="1"/>
    </row>
    <row r="203" spans="7:7" x14ac:dyDescent="0.2">
      <c r="G203" s="1"/>
    </row>
    <row r="204" spans="7:7" x14ac:dyDescent="0.2">
      <c r="G204" s="1"/>
    </row>
    <row r="205" spans="7:7" x14ac:dyDescent="0.2">
      <c r="G205" s="1"/>
    </row>
    <row r="206" spans="7:7" x14ac:dyDescent="0.2">
      <c r="G206" s="1"/>
    </row>
    <row r="207" spans="7:7" x14ac:dyDescent="0.2">
      <c r="G207" s="1"/>
    </row>
    <row r="208" spans="7:7" x14ac:dyDescent="0.2">
      <c r="G208" s="1"/>
    </row>
    <row r="209" spans="7:7" x14ac:dyDescent="0.2">
      <c r="G209" s="1"/>
    </row>
    <row r="210" spans="7:7" x14ac:dyDescent="0.2">
      <c r="G210" s="1"/>
    </row>
    <row r="211" spans="7:7" x14ac:dyDescent="0.2">
      <c r="G211" s="1"/>
    </row>
    <row r="212" spans="7:7" x14ac:dyDescent="0.2">
      <c r="G212" s="1"/>
    </row>
    <row r="213" spans="7:7" x14ac:dyDescent="0.2">
      <c r="G213" s="1"/>
    </row>
    <row r="214" spans="7:7" x14ac:dyDescent="0.2">
      <c r="G214" s="1"/>
    </row>
    <row r="215" spans="7:7" x14ac:dyDescent="0.2">
      <c r="G215" s="1"/>
    </row>
    <row r="216" spans="7:7" x14ac:dyDescent="0.2">
      <c r="G216" s="1"/>
    </row>
    <row r="217" spans="7:7" x14ac:dyDescent="0.2">
      <c r="G217" s="1"/>
    </row>
    <row r="218" spans="7:7" x14ac:dyDescent="0.2">
      <c r="G218" s="1"/>
    </row>
    <row r="219" spans="7:7" x14ac:dyDescent="0.2">
      <c r="G219" s="1"/>
    </row>
    <row r="220" spans="7:7" x14ac:dyDescent="0.2">
      <c r="G220" s="1"/>
    </row>
    <row r="221" spans="7:7" x14ac:dyDescent="0.2">
      <c r="G221" s="1"/>
    </row>
    <row r="222" spans="7:7" x14ac:dyDescent="0.2">
      <c r="G222" s="1"/>
    </row>
    <row r="223" spans="7:7" x14ac:dyDescent="0.2">
      <c r="G223" s="1"/>
    </row>
    <row r="224" spans="7:7" x14ac:dyDescent="0.2">
      <c r="G224" s="1"/>
    </row>
    <row r="225" spans="7:7" x14ac:dyDescent="0.2">
      <c r="G225" s="1"/>
    </row>
    <row r="226" spans="7:7" x14ac:dyDescent="0.2">
      <c r="G226" s="1"/>
    </row>
    <row r="227" spans="7:7" x14ac:dyDescent="0.2">
      <c r="G227" s="1"/>
    </row>
    <row r="228" spans="7:7" x14ac:dyDescent="0.2">
      <c r="G228" s="1"/>
    </row>
    <row r="229" spans="7:7" x14ac:dyDescent="0.2">
      <c r="G229" s="1"/>
    </row>
    <row r="230" spans="7:7" x14ac:dyDescent="0.2">
      <c r="G230" s="1"/>
    </row>
    <row r="231" spans="7:7" x14ac:dyDescent="0.2">
      <c r="G231" s="1"/>
    </row>
    <row r="232" spans="7:7" x14ac:dyDescent="0.2">
      <c r="G232" s="1"/>
    </row>
    <row r="233" spans="7:7" x14ac:dyDescent="0.2">
      <c r="G233" s="1"/>
    </row>
    <row r="234" spans="7:7" x14ac:dyDescent="0.2">
      <c r="G234" s="1"/>
    </row>
    <row r="235" spans="7:7" x14ac:dyDescent="0.2">
      <c r="G235" s="1"/>
    </row>
    <row r="236" spans="7:7" x14ac:dyDescent="0.2">
      <c r="G236" s="1"/>
    </row>
    <row r="237" spans="7:7" x14ac:dyDescent="0.2">
      <c r="G237" s="1"/>
    </row>
    <row r="238" spans="7:7" x14ac:dyDescent="0.2">
      <c r="G238" s="1"/>
    </row>
    <row r="239" spans="7:7" x14ac:dyDescent="0.2">
      <c r="G239" s="1"/>
    </row>
    <row r="240" spans="7:7" x14ac:dyDescent="0.2">
      <c r="G240" s="1"/>
    </row>
    <row r="241" spans="1:7" x14ac:dyDescent="0.2">
      <c r="G241" s="1"/>
    </row>
    <row r="242" spans="1:7" x14ac:dyDescent="0.2">
      <c r="G242" s="1"/>
    </row>
    <row r="243" spans="1:7" x14ac:dyDescent="0.2">
      <c r="G243" s="1"/>
    </row>
    <row r="244" spans="1:7" x14ac:dyDescent="0.2">
      <c r="G244" s="1"/>
    </row>
    <row r="245" spans="1:7" x14ac:dyDescent="0.2">
      <c r="G245" s="1"/>
    </row>
    <row r="246" spans="1:7" x14ac:dyDescent="0.2">
      <c r="G246" s="1"/>
    </row>
    <row r="247" spans="1:7" x14ac:dyDescent="0.2">
      <c r="G247" s="1"/>
    </row>
    <row r="248" spans="1:7" ht="12.75" customHeight="1" x14ac:dyDescent="0.2">
      <c r="G248" s="1"/>
    </row>
    <row r="249" spans="1:7" x14ac:dyDescent="0.2">
      <c r="G249" s="1"/>
    </row>
    <row r="250" spans="1:7" x14ac:dyDescent="0.2">
      <c r="A250" s="8" t="e">
        <f>+#REF!-3462872365.46</f>
        <v>#REF!</v>
      </c>
      <c r="G250" s="1"/>
    </row>
    <row r="251" spans="1:7" x14ac:dyDescent="0.2">
      <c r="G251" s="1"/>
    </row>
    <row r="252" spans="1:7" x14ac:dyDescent="0.2">
      <c r="G252" s="1"/>
    </row>
    <row r="253" spans="1:7" x14ac:dyDescent="0.2">
      <c r="G253" s="1"/>
    </row>
    <row r="254" spans="1:7" x14ac:dyDescent="0.2">
      <c r="G254" s="1"/>
    </row>
    <row r="255" spans="1:7" x14ac:dyDescent="0.2">
      <c r="G255" s="1"/>
    </row>
    <row r="256" spans="1:7" x14ac:dyDescent="0.2">
      <c r="G256" s="1"/>
    </row>
    <row r="257" spans="7:7" x14ac:dyDescent="0.2">
      <c r="G257" s="1"/>
    </row>
    <row r="258" spans="7:7" x14ac:dyDescent="0.2">
      <c r="G258" s="1"/>
    </row>
    <row r="259" spans="7:7" x14ac:dyDescent="0.2">
      <c r="G259" s="1"/>
    </row>
    <row r="260" spans="7:7" x14ac:dyDescent="0.2">
      <c r="G260" s="1"/>
    </row>
    <row r="261" spans="7:7" x14ac:dyDescent="0.2">
      <c r="G261" s="1"/>
    </row>
    <row r="262" spans="7:7" x14ac:dyDescent="0.2">
      <c r="G262" s="1"/>
    </row>
    <row r="263" spans="7:7" x14ac:dyDescent="0.2">
      <c r="G263" s="1"/>
    </row>
    <row r="264" spans="7:7" x14ac:dyDescent="0.2">
      <c r="G264" s="1"/>
    </row>
    <row r="265" spans="7:7" x14ac:dyDescent="0.2">
      <c r="G265" s="1"/>
    </row>
    <row r="266" spans="7:7" x14ac:dyDescent="0.2">
      <c r="G266" s="1"/>
    </row>
    <row r="267" spans="7:7" x14ac:dyDescent="0.2">
      <c r="G267" s="1"/>
    </row>
    <row r="268" spans="7:7" x14ac:dyDescent="0.2">
      <c r="G268" s="1"/>
    </row>
    <row r="269" spans="7:7" x14ac:dyDescent="0.2">
      <c r="G269" s="1"/>
    </row>
    <row r="270" spans="7:7" x14ac:dyDescent="0.2">
      <c r="G270" s="1"/>
    </row>
    <row r="271" spans="7:7" x14ac:dyDescent="0.2">
      <c r="G271" s="1"/>
    </row>
    <row r="272" spans="7:7" x14ac:dyDescent="0.2">
      <c r="G272" s="1"/>
    </row>
    <row r="273" spans="7:7" x14ac:dyDescent="0.2">
      <c r="G273" s="1"/>
    </row>
    <row r="274" spans="7:7" x14ac:dyDescent="0.2">
      <c r="G274" s="1"/>
    </row>
    <row r="275" spans="7:7" x14ac:dyDescent="0.2">
      <c r="G275" s="1"/>
    </row>
    <row r="276" spans="7:7" x14ac:dyDescent="0.2">
      <c r="G276" s="1"/>
    </row>
    <row r="277" spans="7:7" x14ac:dyDescent="0.2">
      <c r="G277" s="1"/>
    </row>
    <row r="278" spans="7:7" x14ac:dyDescent="0.2">
      <c r="G278" s="1"/>
    </row>
    <row r="279" spans="7:7" x14ac:dyDescent="0.2">
      <c r="G279" s="1"/>
    </row>
    <row r="280" spans="7:7" x14ac:dyDescent="0.2">
      <c r="G280" s="1"/>
    </row>
    <row r="281" spans="7:7" x14ac:dyDescent="0.2">
      <c r="G281" s="1"/>
    </row>
    <row r="282" spans="7:7" x14ac:dyDescent="0.2">
      <c r="G282" s="1"/>
    </row>
    <row r="283" spans="7:7" x14ac:dyDescent="0.2">
      <c r="G283" s="1"/>
    </row>
    <row r="284" spans="7:7" x14ac:dyDescent="0.2">
      <c r="G284" s="1"/>
    </row>
    <row r="285" spans="7:7" x14ac:dyDescent="0.2">
      <c r="G285" s="1"/>
    </row>
    <row r="286" spans="7:7" x14ac:dyDescent="0.2">
      <c r="G286" s="1"/>
    </row>
    <row r="287" spans="7:7" x14ac:dyDescent="0.2">
      <c r="G287" s="1"/>
    </row>
    <row r="288" spans="7:7" x14ac:dyDescent="0.2">
      <c r="G288" s="1"/>
    </row>
    <row r="289" spans="7:7" x14ac:dyDescent="0.2">
      <c r="G289" s="1"/>
    </row>
    <row r="290" spans="7:7" x14ac:dyDescent="0.2">
      <c r="G290" s="1"/>
    </row>
    <row r="291" spans="7:7" x14ac:dyDescent="0.2">
      <c r="G291" s="1"/>
    </row>
    <row r="292" spans="7:7" x14ac:dyDescent="0.2">
      <c r="G292" s="1"/>
    </row>
    <row r="293" spans="7:7" x14ac:dyDescent="0.2">
      <c r="G293" s="1"/>
    </row>
    <row r="294" spans="7:7" x14ac:dyDescent="0.2">
      <c r="G294" s="1"/>
    </row>
    <row r="295" spans="7:7" x14ac:dyDescent="0.2">
      <c r="G295" s="1"/>
    </row>
    <row r="296" spans="7:7" x14ac:dyDescent="0.2">
      <c r="G296" s="1"/>
    </row>
    <row r="297" spans="7:7" x14ac:dyDescent="0.2">
      <c r="G297" s="1"/>
    </row>
    <row r="298" spans="7:7" x14ac:dyDescent="0.2">
      <c r="G298" s="1"/>
    </row>
    <row r="299" spans="7:7" x14ac:dyDescent="0.2">
      <c r="G299" s="1"/>
    </row>
    <row r="300" spans="7:7" x14ac:dyDescent="0.2">
      <c r="G300" s="1"/>
    </row>
    <row r="301" spans="7:7" x14ac:dyDescent="0.2">
      <c r="G301" s="1"/>
    </row>
    <row r="302" spans="7:7" x14ac:dyDescent="0.2">
      <c r="G302" s="1"/>
    </row>
    <row r="303" spans="7:7" x14ac:dyDescent="0.2">
      <c r="G303" s="1"/>
    </row>
    <row r="304" spans="7:7" x14ac:dyDescent="0.2">
      <c r="G304" s="1"/>
    </row>
    <row r="305" spans="7:7" x14ac:dyDescent="0.2">
      <c r="G305" s="1"/>
    </row>
    <row r="306" spans="7:7" x14ac:dyDescent="0.2">
      <c r="G306" s="1"/>
    </row>
    <row r="307" spans="7:7" x14ac:dyDescent="0.2">
      <c r="G307" s="1"/>
    </row>
    <row r="308" spans="7:7" x14ac:dyDescent="0.2">
      <c r="G308" s="1"/>
    </row>
    <row r="309" spans="7:7" x14ac:dyDescent="0.2">
      <c r="G309" s="1"/>
    </row>
    <row r="310" spans="7:7" x14ac:dyDescent="0.2">
      <c r="G310" s="1"/>
    </row>
    <row r="311" spans="7:7" x14ac:dyDescent="0.2">
      <c r="G311" s="1"/>
    </row>
    <row r="312" spans="7:7" x14ac:dyDescent="0.2">
      <c r="G312" s="1"/>
    </row>
    <row r="313" spans="7:7" x14ac:dyDescent="0.2">
      <c r="G313" s="1"/>
    </row>
    <row r="314" spans="7:7" x14ac:dyDescent="0.2">
      <c r="G314" s="1"/>
    </row>
    <row r="315" spans="7:7" x14ac:dyDescent="0.2">
      <c r="G315" s="1"/>
    </row>
    <row r="316" spans="7:7" x14ac:dyDescent="0.2">
      <c r="G316" s="1"/>
    </row>
    <row r="317" spans="7:7" x14ac:dyDescent="0.2">
      <c r="G317" s="1"/>
    </row>
    <row r="318" spans="7:7" x14ac:dyDescent="0.2">
      <c r="G318" s="1"/>
    </row>
    <row r="319" spans="7:7" x14ac:dyDescent="0.2">
      <c r="G319" s="1"/>
    </row>
    <row r="320" spans="7:7" x14ac:dyDescent="0.2">
      <c r="G320" s="1"/>
    </row>
    <row r="321" spans="7:7" x14ac:dyDescent="0.2">
      <c r="G321" s="1"/>
    </row>
    <row r="322" spans="7:7" x14ac:dyDescent="0.2">
      <c r="G322" s="1"/>
    </row>
    <row r="323" spans="7:7" x14ac:dyDescent="0.2">
      <c r="G323" s="1"/>
    </row>
    <row r="324" spans="7:7" x14ac:dyDescent="0.2">
      <c r="G324" s="1"/>
    </row>
    <row r="325" spans="7:7" x14ac:dyDescent="0.2">
      <c r="G325" s="1"/>
    </row>
    <row r="326" spans="7:7" ht="12.75" customHeight="1" x14ac:dyDescent="0.2">
      <c r="G326" s="1"/>
    </row>
    <row r="327" spans="7:7" x14ac:dyDescent="0.2">
      <c r="G327" s="1"/>
    </row>
    <row r="328" spans="7:7" x14ac:dyDescent="0.2">
      <c r="G328" s="1"/>
    </row>
    <row r="329" spans="7:7" x14ac:dyDescent="0.2">
      <c r="G329" s="1"/>
    </row>
    <row r="330" spans="7:7" x14ac:dyDescent="0.2">
      <c r="G330" s="1"/>
    </row>
    <row r="331" spans="7:7" x14ac:dyDescent="0.2">
      <c r="G331" s="1"/>
    </row>
    <row r="332" spans="7:7" x14ac:dyDescent="0.2">
      <c r="G332" s="1"/>
    </row>
    <row r="333" spans="7:7" x14ac:dyDescent="0.2">
      <c r="G333" s="1"/>
    </row>
    <row r="334" spans="7:7" x14ac:dyDescent="0.2">
      <c r="G334" s="1"/>
    </row>
    <row r="335" spans="7:7" x14ac:dyDescent="0.2">
      <c r="G335" s="1"/>
    </row>
    <row r="336" spans="7:7" x14ac:dyDescent="0.2">
      <c r="G336" s="1"/>
    </row>
    <row r="337" spans="7:7" x14ac:dyDescent="0.2">
      <c r="G337" s="1"/>
    </row>
    <row r="338" spans="7:7" x14ac:dyDescent="0.2">
      <c r="G338" s="1"/>
    </row>
    <row r="339" spans="7:7" x14ac:dyDescent="0.2">
      <c r="G339" s="1"/>
    </row>
    <row r="340" spans="7:7" x14ac:dyDescent="0.2">
      <c r="G340" s="1"/>
    </row>
    <row r="341" spans="7:7" x14ac:dyDescent="0.2">
      <c r="G341" s="1"/>
    </row>
    <row r="342" spans="7:7" x14ac:dyDescent="0.2">
      <c r="G342" s="1"/>
    </row>
    <row r="343" spans="7:7" x14ac:dyDescent="0.2">
      <c r="G343" s="1"/>
    </row>
    <row r="344" spans="7:7" x14ac:dyDescent="0.2">
      <c r="G344" s="1"/>
    </row>
    <row r="345" spans="7:7" x14ac:dyDescent="0.2">
      <c r="G345" s="1"/>
    </row>
    <row r="346" spans="7:7" x14ac:dyDescent="0.2">
      <c r="G346" s="1"/>
    </row>
    <row r="347" spans="7:7" x14ac:dyDescent="0.2">
      <c r="G347" s="1"/>
    </row>
    <row r="348" spans="7:7" x14ac:dyDescent="0.2">
      <c r="G348" s="1"/>
    </row>
    <row r="349" spans="7:7" x14ac:dyDescent="0.2">
      <c r="G349" s="1"/>
    </row>
    <row r="350" spans="7:7" x14ac:dyDescent="0.2">
      <c r="G350" s="1"/>
    </row>
    <row r="351" spans="7:7" x14ac:dyDescent="0.2">
      <c r="G351" s="1"/>
    </row>
    <row r="352" spans="7:7" x14ac:dyDescent="0.2">
      <c r="G352" s="1"/>
    </row>
    <row r="353" spans="7:7" x14ac:dyDescent="0.2">
      <c r="G353" s="1"/>
    </row>
    <row r="354" spans="7:7" x14ac:dyDescent="0.2">
      <c r="G354" s="1"/>
    </row>
    <row r="355" spans="7:7" x14ac:dyDescent="0.2">
      <c r="G355" s="1"/>
    </row>
    <row r="356" spans="7:7" x14ac:dyDescent="0.2">
      <c r="G356" s="1"/>
    </row>
    <row r="357" spans="7:7" x14ac:dyDescent="0.2">
      <c r="G357" s="1"/>
    </row>
    <row r="358" spans="7:7" x14ac:dyDescent="0.2">
      <c r="G358" s="1"/>
    </row>
    <row r="359" spans="7:7" x14ac:dyDescent="0.2">
      <c r="G359" s="1"/>
    </row>
    <row r="360" spans="7:7" x14ac:dyDescent="0.2">
      <c r="G360" s="1"/>
    </row>
    <row r="361" spans="7:7" x14ac:dyDescent="0.2">
      <c r="G361" s="1"/>
    </row>
    <row r="362" spans="7:7" x14ac:dyDescent="0.2">
      <c r="G362" s="1"/>
    </row>
    <row r="363" spans="7:7" x14ac:dyDescent="0.2">
      <c r="G363" s="1"/>
    </row>
    <row r="364" spans="7:7" x14ac:dyDescent="0.2">
      <c r="G364" s="1"/>
    </row>
    <row r="365" spans="7:7" x14ac:dyDescent="0.2">
      <c r="G365" s="1"/>
    </row>
    <row r="366" spans="7:7" x14ac:dyDescent="0.2">
      <c r="G366" s="1"/>
    </row>
    <row r="367" spans="7:7" x14ac:dyDescent="0.2">
      <c r="G367" s="1"/>
    </row>
    <row r="368" spans="7:7" x14ac:dyDescent="0.2">
      <c r="G368" s="1"/>
    </row>
    <row r="369" spans="7:7" x14ac:dyDescent="0.2">
      <c r="G369" s="1"/>
    </row>
    <row r="370" spans="7:7" x14ac:dyDescent="0.2">
      <c r="G370" s="1"/>
    </row>
    <row r="371" spans="7:7" x14ac:dyDescent="0.2">
      <c r="G371" s="1"/>
    </row>
    <row r="372" spans="7:7" x14ac:dyDescent="0.2">
      <c r="G372" s="1"/>
    </row>
    <row r="373" spans="7:7" x14ac:dyDescent="0.2">
      <c r="G373" s="1"/>
    </row>
    <row r="374" spans="7:7" x14ac:dyDescent="0.2">
      <c r="G374" s="1"/>
    </row>
    <row r="375" spans="7:7" x14ac:dyDescent="0.2">
      <c r="G375" s="1"/>
    </row>
    <row r="376" spans="7:7" x14ac:dyDescent="0.2">
      <c r="G376" s="1"/>
    </row>
    <row r="377" spans="7:7" x14ac:dyDescent="0.2">
      <c r="G377" s="1"/>
    </row>
    <row r="378" spans="7:7" x14ac:dyDescent="0.2">
      <c r="G378" s="1"/>
    </row>
    <row r="379" spans="7:7" x14ac:dyDescent="0.2">
      <c r="G379" s="1"/>
    </row>
    <row r="380" spans="7:7" x14ac:dyDescent="0.2">
      <c r="G380" s="1"/>
    </row>
    <row r="381" spans="7:7" x14ac:dyDescent="0.2">
      <c r="G381" s="1"/>
    </row>
    <row r="382" spans="7:7" x14ac:dyDescent="0.2">
      <c r="G382" s="1"/>
    </row>
    <row r="383" spans="7:7" x14ac:dyDescent="0.2">
      <c r="G383" s="1"/>
    </row>
    <row r="384" spans="7:7" x14ac:dyDescent="0.2">
      <c r="G384" s="1"/>
    </row>
    <row r="385" spans="7:7" x14ac:dyDescent="0.2">
      <c r="G385" s="1"/>
    </row>
    <row r="386" spans="7:7" x14ac:dyDescent="0.2">
      <c r="G386" s="1"/>
    </row>
    <row r="387" spans="7:7" x14ac:dyDescent="0.2">
      <c r="G387" s="1"/>
    </row>
    <row r="388" spans="7:7" x14ac:dyDescent="0.2">
      <c r="G388" s="1"/>
    </row>
    <row r="389" spans="7:7" x14ac:dyDescent="0.2">
      <c r="G389" s="1"/>
    </row>
    <row r="390" spans="7:7" x14ac:dyDescent="0.2">
      <c r="G390" s="1"/>
    </row>
    <row r="391" spans="7:7" x14ac:dyDescent="0.2">
      <c r="G391" s="1"/>
    </row>
    <row r="392" spans="7:7" x14ac:dyDescent="0.2">
      <c r="G392" s="1"/>
    </row>
    <row r="393" spans="7:7" x14ac:dyDescent="0.2">
      <c r="G393" s="1"/>
    </row>
    <row r="394" spans="7:7" x14ac:dyDescent="0.2">
      <c r="G394" s="1"/>
    </row>
    <row r="395" spans="7:7" x14ac:dyDescent="0.2">
      <c r="G395" s="1"/>
    </row>
    <row r="396" spans="7:7" x14ac:dyDescent="0.2">
      <c r="G396" s="1"/>
    </row>
    <row r="397" spans="7:7" x14ac:dyDescent="0.2">
      <c r="G397" s="1"/>
    </row>
    <row r="398" spans="7:7" x14ac:dyDescent="0.2">
      <c r="G398" s="1"/>
    </row>
    <row r="399" spans="7:7" x14ac:dyDescent="0.2">
      <c r="G399" s="1"/>
    </row>
    <row r="400" spans="7:7" x14ac:dyDescent="0.2">
      <c r="G400" s="1"/>
    </row>
    <row r="401" spans="7:7" x14ac:dyDescent="0.2">
      <c r="G401" s="1"/>
    </row>
    <row r="402" spans="7:7" x14ac:dyDescent="0.2">
      <c r="G402" s="1"/>
    </row>
    <row r="403" spans="7:7" x14ac:dyDescent="0.2">
      <c r="G403" s="1"/>
    </row>
    <row r="404" spans="7:7" ht="12.75" customHeight="1" x14ac:dyDescent="0.2">
      <c r="G404" s="1"/>
    </row>
    <row r="405" spans="7:7" x14ac:dyDescent="0.2">
      <c r="G405" s="1"/>
    </row>
    <row r="406" spans="7:7" x14ac:dyDescent="0.2">
      <c r="G406" s="1"/>
    </row>
    <row r="407" spans="7:7" x14ac:dyDescent="0.2">
      <c r="G407" s="1"/>
    </row>
    <row r="408" spans="7:7" x14ac:dyDescent="0.2">
      <c r="G408" s="1"/>
    </row>
    <row r="409" spans="7:7" x14ac:dyDescent="0.2">
      <c r="G409" s="1"/>
    </row>
    <row r="410" spans="7:7" x14ac:dyDescent="0.2">
      <c r="G410" s="1"/>
    </row>
    <row r="411" spans="7:7" x14ac:dyDescent="0.2">
      <c r="G411" s="1"/>
    </row>
    <row r="412" spans="7:7" x14ac:dyDescent="0.2">
      <c r="G412" s="1"/>
    </row>
    <row r="413" spans="7:7" x14ac:dyDescent="0.2">
      <c r="G413" s="1"/>
    </row>
    <row r="414" spans="7:7" x14ac:dyDescent="0.2">
      <c r="G414" s="1"/>
    </row>
    <row r="415" spans="7:7" x14ac:dyDescent="0.2">
      <c r="G415" s="1"/>
    </row>
    <row r="416" spans="7:7" x14ac:dyDescent="0.2">
      <c r="G416" s="1"/>
    </row>
    <row r="417" spans="7:7" x14ac:dyDescent="0.2">
      <c r="G417" s="1"/>
    </row>
    <row r="418" spans="7:7" x14ac:dyDescent="0.2">
      <c r="G418" s="1"/>
    </row>
    <row r="419" spans="7:7" x14ac:dyDescent="0.2">
      <c r="G419" s="1"/>
    </row>
    <row r="420" spans="7:7" x14ac:dyDescent="0.2">
      <c r="G420" s="1"/>
    </row>
    <row r="421" spans="7:7" x14ac:dyDescent="0.2">
      <c r="G421" s="1"/>
    </row>
    <row r="422" spans="7:7" x14ac:dyDescent="0.2">
      <c r="G422" s="1"/>
    </row>
    <row r="423" spans="7:7" x14ac:dyDescent="0.2">
      <c r="G423" s="1"/>
    </row>
    <row r="424" spans="7:7" x14ac:dyDescent="0.2">
      <c r="G424" s="1"/>
    </row>
    <row r="425" spans="7:7" x14ac:dyDescent="0.2">
      <c r="G425" s="1"/>
    </row>
    <row r="426" spans="7:7" x14ac:dyDescent="0.2">
      <c r="G426" s="1"/>
    </row>
    <row r="427" spans="7:7" x14ac:dyDescent="0.2">
      <c r="G427" s="1"/>
    </row>
    <row r="428" spans="7:7" x14ac:dyDescent="0.2">
      <c r="G428" s="1"/>
    </row>
    <row r="429" spans="7:7" x14ac:dyDescent="0.2">
      <c r="G429" s="1"/>
    </row>
    <row r="430" spans="7:7" x14ac:dyDescent="0.2">
      <c r="G430" s="1"/>
    </row>
    <row r="431" spans="7:7" x14ac:dyDescent="0.2">
      <c r="G431" s="1"/>
    </row>
    <row r="432" spans="7:7" x14ac:dyDescent="0.2">
      <c r="G432" s="1"/>
    </row>
    <row r="433" spans="7:7" x14ac:dyDescent="0.2">
      <c r="G433" s="1"/>
    </row>
    <row r="434" spans="7:7" x14ac:dyDescent="0.2">
      <c r="G434" s="1"/>
    </row>
    <row r="435" spans="7:7" x14ac:dyDescent="0.2">
      <c r="G435" s="1"/>
    </row>
    <row r="436" spans="7:7" x14ac:dyDescent="0.2">
      <c r="G436" s="1"/>
    </row>
    <row r="437" spans="7:7" x14ac:dyDescent="0.2">
      <c r="G437" s="1"/>
    </row>
    <row r="438" spans="7:7" x14ac:dyDescent="0.2">
      <c r="G438" s="1"/>
    </row>
    <row r="439" spans="7:7" x14ac:dyDescent="0.2">
      <c r="G439" s="1"/>
    </row>
    <row r="440" spans="7:7" x14ac:dyDescent="0.2">
      <c r="G440" s="1"/>
    </row>
    <row r="441" spans="7:7" x14ac:dyDescent="0.2">
      <c r="G441" s="1"/>
    </row>
    <row r="442" spans="7:7" x14ac:dyDescent="0.2">
      <c r="G442" s="1"/>
    </row>
    <row r="443" spans="7:7" x14ac:dyDescent="0.2">
      <c r="G443" s="1"/>
    </row>
    <row r="444" spans="7:7" x14ac:dyDescent="0.2">
      <c r="G444" s="1"/>
    </row>
    <row r="445" spans="7:7" x14ac:dyDescent="0.2">
      <c r="G445" s="1"/>
    </row>
    <row r="446" spans="7:7" x14ac:dyDescent="0.2">
      <c r="G446" s="1"/>
    </row>
    <row r="447" spans="7:7" x14ac:dyDescent="0.2">
      <c r="G447" s="1"/>
    </row>
    <row r="448" spans="7:7" x14ac:dyDescent="0.2">
      <c r="G448" s="1"/>
    </row>
    <row r="449" spans="7:7" x14ac:dyDescent="0.2">
      <c r="G449" s="1"/>
    </row>
    <row r="450" spans="7:7" x14ac:dyDescent="0.2">
      <c r="G450" s="1"/>
    </row>
    <row r="451" spans="7:7" x14ac:dyDescent="0.2">
      <c r="G451" s="1"/>
    </row>
    <row r="452" spans="7:7" x14ac:dyDescent="0.2">
      <c r="G452" s="1"/>
    </row>
    <row r="453" spans="7:7" x14ac:dyDescent="0.2">
      <c r="G453" s="1"/>
    </row>
    <row r="454" spans="7:7" x14ac:dyDescent="0.2">
      <c r="G454" s="1"/>
    </row>
    <row r="455" spans="7:7" x14ac:dyDescent="0.2">
      <c r="G455" s="1"/>
    </row>
    <row r="456" spans="7:7" x14ac:dyDescent="0.2">
      <c r="G456" s="1"/>
    </row>
    <row r="457" spans="7:7" x14ac:dyDescent="0.2">
      <c r="G457" s="1"/>
    </row>
    <row r="458" spans="7:7" x14ac:dyDescent="0.2">
      <c r="G458" s="1"/>
    </row>
    <row r="459" spans="7:7" x14ac:dyDescent="0.2">
      <c r="G459" s="1"/>
    </row>
    <row r="460" spans="7:7" x14ac:dyDescent="0.2">
      <c r="G460" s="1"/>
    </row>
    <row r="461" spans="7:7" x14ac:dyDescent="0.2">
      <c r="G461" s="1"/>
    </row>
    <row r="462" spans="7:7" x14ac:dyDescent="0.2">
      <c r="G462" s="1"/>
    </row>
    <row r="463" spans="7:7" x14ac:dyDescent="0.2">
      <c r="G463" s="1"/>
    </row>
    <row r="464" spans="7:7" x14ac:dyDescent="0.2">
      <c r="G464" s="1"/>
    </row>
    <row r="465" spans="7:7" x14ac:dyDescent="0.2">
      <c r="G465" s="1"/>
    </row>
    <row r="466" spans="7:7" x14ac:dyDescent="0.2">
      <c r="G466" s="1"/>
    </row>
    <row r="467" spans="7:7" x14ac:dyDescent="0.2">
      <c r="G467" s="1"/>
    </row>
    <row r="468" spans="7:7" x14ac:dyDescent="0.2">
      <c r="G468" s="1"/>
    </row>
    <row r="469" spans="7:7" x14ac:dyDescent="0.2">
      <c r="G469" s="1"/>
    </row>
    <row r="470" spans="7:7" x14ac:dyDescent="0.2">
      <c r="G470" s="1"/>
    </row>
    <row r="471" spans="7:7" x14ac:dyDescent="0.2">
      <c r="G471" s="1"/>
    </row>
    <row r="472" spans="7:7" x14ac:dyDescent="0.2">
      <c r="G472" s="1"/>
    </row>
    <row r="473" spans="7:7" x14ac:dyDescent="0.2">
      <c r="G473" s="1"/>
    </row>
    <row r="474" spans="7:7" x14ac:dyDescent="0.2">
      <c r="G474" s="1"/>
    </row>
    <row r="475" spans="7:7" x14ac:dyDescent="0.2">
      <c r="G475" s="1"/>
    </row>
    <row r="476" spans="7:7" x14ac:dyDescent="0.2">
      <c r="G476" s="1"/>
    </row>
    <row r="477" spans="7:7" x14ac:dyDescent="0.2">
      <c r="G477" s="1"/>
    </row>
    <row r="478" spans="7:7" x14ac:dyDescent="0.2">
      <c r="G478" s="1"/>
    </row>
    <row r="479" spans="7:7" x14ac:dyDescent="0.2">
      <c r="G479" s="1"/>
    </row>
    <row r="480" spans="7:7" x14ac:dyDescent="0.2">
      <c r="G480" s="1"/>
    </row>
    <row r="481" spans="7:7" x14ac:dyDescent="0.2">
      <c r="G481" s="1"/>
    </row>
    <row r="482" spans="7:7" ht="12.75" customHeight="1" x14ac:dyDescent="0.2">
      <c r="G482" s="1"/>
    </row>
    <row r="483" spans="7:7" x14ac:dyDescent="0.2">
      <c r="G483" s="1"/>
    </row>
    <row r="484" spans="7:7" x14ac:dyDescent="0.2">
      <c r="G484" s="1"/>
    </row>
    <row r="485" spans="7:7" x14ac:dyDescent="0.2">
      <c r="G485" s="1"/>
    </row>
    <row r="486" spans="7:7" x14ac:dyDescent="0.2">
      <c r="G486" s="1"/>
    </row>
    <row r="487" spans="7:7" x14ac:dyDescent="0.2">
      <c r="G487" s="1"/>
    </row>
    <row r="488" spans="7:7" x14ac:dyDescent="0.2">
      <c r="G488" s="1"/>
    </row>
    <row r="489" spans="7:7" x14ac:dyDescent="0.2">
      <c r="G489" s="1"/>
    </row>
    <row r="490" spans="7:7" x14ac:dyDescent="0.2">
      <c r="G490" s="1"/>
    </row>
    <row r="491" spans="7:7" x14ac:dyDescent="0.2">
      <c r="G491" s="1"/>
    </row>
    <row r="492" spans="7:7" x14ac:dyDescent="0.2">
      <c r="G492" s="1"/>
    </row>
    <row r="493" spans="7:7" x14ac:dyDescent="0.2">
      <c r="G493" s="1"/>
    </row>
    <row r="494" spans="7:7" x14ac:dyDescent="0.2">
      <c r="G494" s="1"/>
    </row>
    <row r="495" spans="7:7" x14ac:dyDescent="0.2">
      <c r="G495" s="1"/>
    </row>
    <row r="496" spans="7:7" x14ac:dyDescent="0.2">
      <c r="G496" s="1"/>
    </row>
    <row r="497" spans="7:7" x14ac:dyDescent="0.2">
      <c r="G497" s="1"/>
    </row>
    <row r="498" spans="7:7" x14ac:dyDescent="0.2">
      <c r="G498" s="1"/>
    </row>
    <row r="499" spans="7:7" x14ac:dyDescent="0.2">
      <c r="G499" s="1"/>
    </row>
    <row r="500" spans="7:7" x14ac:dyDescent="0.2">
      <c r="G500" s="1"/>
    </row>
    <row r="501" spans="7:7" x14ac:dyDescent="0.2">
      <c r="G501" s="1"/>
    </row>
    <row r="502" spans="7:7" x14ac:dyDescent="0.2">
      <c r="G502" s="1"/>
    </row>
    <row r="503" spans="7:7" x14ac:dyDescent="0.2">
      <c r="G503" s="1"/>
    </row>
    <row r="504" spans="7:7" x14ac:dyDescent="0.2">
      <c r="G504" s="1"/>
    </row>
    <row r="505" spans="7:7" x14ac:dyDescent="0.2">
      <c r="G505" s="1"/>
    </row>
    <row r="506" spans="7:7" x14ac:dyDescent="0.2">
      <c r="G506" s="1"/>
    </row>
    <row r="507" spans="7:7" x14ac:dyDescent="0.2">
      <c r="G507" s="1"/>
    </row>
    <row r="508" spans="7:7" x14ac:dyDescent="0.2">
      <c r="G508" s="1"/>
    </row>
    <row r="509" spans="7:7" x14ac:dyDescent="0.2">
      <c r="G509" s="1"/>
    </row>
    <row r="510" spans="7:7" x14ac:dyDescent="0.2">
      <c r="G510" s="1"/>
    </row>
    <row r="511" spans="7:7" x14ac:dyDescent="0.2">
      <c r="G511" s="1"/>
    </row>
    <row r="512" spans="7:7" x14ac:dyDescent="0.2">
      <c r="G512" s="1"/>
    </row>
    <row r="513" spans="7:7" x14ac:dyDescent="0.2">
      <c r="G513" s="1"/>
    </row>
    <row r="514" spans="7:7" x14ac:dyDescent="0.2">
      <c r="G514" s="1"/>
    </row>
    <row r="515" spans="7:7" x14ac:dyDescent="0.2">
      <c r="G515" s="1"/>
    </row>
    <row r="516" spans="7:7" x14ac:dyDescent="0.2">
      <c r="G516" s="1"/>
    </row>
    <row r="517" spans="7:7" x14ac:dyDescent="0.2">
      <c r="G517" s="1"/>
    </row>
    <row r="518" spans="7:7" x14ac:dyDescent="0.2">
      <c r="G518" s="1"/>
    </row>
    <row r="519" spans="7:7" x14ac:dyDescent="0.2">
      <c r="G519" s="1"/>
    </row>
    <row r="520" spans="7:7" x14ac:dyDescent="0.2">
      <c r="G520" s="1"/>
    </row>
    <row r="521" spans="7:7" x14ac:dyDescent="0.2">
      <c r="G521" s="1"/>
    </row>
    <row r="522" spans="7:7" x14ac:dyDescent="0.2">
      <c r="G522" s="1"/>
    </row>
    <row r="523" spans="7:7" x14ac:dyDescent="0.2">
      <c r="G523" s="1"/>
    </row>
    <row r="524" spans="7:7" x14ac:dyDescent="0.2">
      <c r="G524" s="1"/>
    </row>
    <row r="525" spans="7:7" x14ac:dyDescent="0.2">
      <c r="G525" s="1"/>
    </row>
    <row r="526" spans="7:7" x14ac:dyDescent="0.2">
      <c r="G526" s="1"/>
    </row>
    <row r="527" spans="7:7" x14ac:dyDescent="0.2">
      <c r="G527" s="1"/>
    </row>
    <row r="528" spans="7:7" x14ac:dyDescent="0.2">
      <c r="G528" s="1"/>
    </row>
    <row r="529" spans="7:7" x14ac:dyDescent="0.2">
      <c r="G529" s="1"/>
    </row>
    <row r="530" spans="7:7" x14ac:dyDescent="0.2">
      <c r="G530" s="1"/>
    </row>
    <row r="531" spans="7:7" x14ac:dyDescent="0.2">
      <c r="G531" s="1"/>
    </row>
    <row r="532" spans="7:7" x14ac:dyDescent="0.2">
      <c r="G532" s="1"/>
    </row>
    <row r="533" spans="7:7" x14ac:dyDescent="0.2">
      <c r="G533" s="1"/>
    </row>
    <row r="534" spans="7:7" x14ac:dyDescent="0.2">
      <c r="G534" s="1"/>
    </row>
    <row r="535" spans="7:7" x14ac:dyDescent="0.2">
      <c r="G535" s="1"/>
    </row>
    <row r="536" spans="7:7" x14ac:dyDescent="0.2">
      <c r="G536" s="1"/>
    </row>
    <row r="537" spans="7:7" x14ac:dyDescent="0.2">
      <c r="G537" s="1"/>
    </row>
    <row r="538" spans="7:7" x14ac:dyDescent="0.2">
      <c r="G538" s="1"/>
    </row>
    <row r="539" spans="7:7" x14ac:dyDescent="0.2">
      <c r="G539" s="1"/>
    </row>
    <row r="540" spans="7:7" x14ac:dyDescent="0.2">
      <c r="G540" s="1"/>
    </row>
    <row r="541" spans="7:7" x14ac:dyDescent="0.2">
      <c r="G541" s="1"/>
    </row>
    <row r="542" spans="7:7" x14ac:dyDescent="0.2">
      <c r="G542" s="1"/>
    </row>
    <row r="543" spans="7:7" x14ac:dyDescent="0.2">
      <c r="G543" s="1"/>
    </row>
    <row r="544" spans="7:7" x14ac:dyDescent="0.2">
      <c r="G544" s="1"/>
    </row>
    <row r="545" spans="7:7" x14ac:dyDescent="0.2">
      <c r="G545" s="1"/>
    </row>
    <row r="546" spans="7:7" x14ac:dyDescent="0.2">
      <c r="G546" s="1"/>
    </row>
    <row r="547" spans="7:7" x14ac:dyDescent="0.2">
      <c r="G547" s="1"/>
    </row>
    <row r="548" spans="7:7" x14ac:dyDescent="0.2">
      <c r="G548" s="1"/>
    </row>
    <row r="549" spans="7:7" x14ac:dyDescent="0.2">
      <c r="G549" s="1"/>
    </row>
    <row r="550" spans="7:7" x14ac:dyDescent="0.2">
      <c r="G550" s="1"/>
    </row>
    <row r="551" spans="7:7" x14ac:dyDescent="0.2">
      <c r="G551" s="1"/>
    </row>
    <row r="552" spans="7:7" x14ac:dyDescent="0.2">
      <c r="G552" s="1"/>
    </row>
    <row r="553" spans="7:7" x14ac:dyDescent="0.2">
      <c r="G553" s="1"/>
    </row>
    <row r="554" spans="7:7" x14ac:dyDescent="0.2">
      <c r="G554" s="1"/>
    </row>
  </sheetData>
  <mergeCells count="8">
    <mergeCell ref="C1:G1"/>
    <mergeCell ref="A2:G2"/>
    <mergeCell ref="C4:G4"/>
    <mergeCell ref="A6:A7"/>
    <mergeCell ref="B6:B7"/>
    <mergeCell ref="C6:D6"/>
    <mergeCell ref="E6:E7"/>
    <mergeCell ref="F6:G6"/>
  </mergeCells>
  <pageMargins left="0.2" right="0.2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"/>
  <sheetViews>
    <sheetView workbookViewId="0">
      <selection sqref="A1:XFD1048576"/>
    </sheetView>
  </sheetViews>
  <sheetFormatPr defaultRowHeight="12.75" x14ac:dyDescent="0.2"/>
  <cols>
    <col min="1" max="6" width="9.140625" style="1"/>
    <col min="7" max="7" width="9.140625" style="9"/>
    <col min="8" max="16384" width="9.140625" style="1"/>
  </cols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"/>
  <sheetViews>
    <sheetView topLeftCell="A9" workbookViewId="0">
      <selection activeCell="A9" sqref="A1:XFD1048576"/>
    </sheetView>
  </sheetViews>
  <sheetFormatPr defaultRowHeight="12.75" x14ac:dyDescent="0.2"/>
  <cols>
    <col min="1" max="6" width="9.140625" style="1"/>
    <col min="7" max="7" width="9.140625" style="9"/>
    <col min="8" max="16384" width="9.140625" style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workbookViewId="0">
      <selection activeCell="D15" sqref="D15"/>
    </sheetView>
  </sheetViews>
  <sheetFormatPr defaultRowHeight="12.75" x14ac:dyDescent="0.2"/>
  <cols>
    <col min="1" max="1" width="3.140625" style="1" customWidth="1"/>
    <col min="2" max="2" width="43.42578125" style="1" customWidth="1"/>
    <col min="3" max="3" width="18.28515625" style="1" customWidth="1"/>
    <col min="4" max="4" width="17.140625" style="1" customWidth="1"/>
    <col min="5" max="5" width="16.5703125" style="1" customWidth="1"/>
    <col min="6" max="6" width="16.42578125" style="1" customWidth="1"/>
    <col min="7" max="7" width="18.85546875" style="9" customWidth="1"/>
    <col min="8" max="8" width="15" style="1" bestFit="1" customWidth="1"/>
    <col min="9" max="9" width="18.28515625" style="1" bestFit="1" customWidth="1"/>
    <col min="10" max="16384" width="9.140625" style="1"/>
  </cols>
  <sheetData>
    <row r="1" spans="1:9" ht="12.75" customHeight="1" x14ac:dyDescent="0.2">
      <c r="C1" s="15" t="s">
        <v>57</v>
      </c>
      <c r="D1" s="15"/>
      <c r="E1" s="15"/>
      <c r="F1" s="15"/>
      <c r="G1" s="15"/>
    </row>
    <row r="2" spans="1:9" x14ac:dyDescent="0.2">
      <c r="A2" s="16" t="s">
        <v>1</v>
      </c>
      <c r="B2" s="16"/>
      <c r="C2" s="16"/>
      <c r="D2" s="16"/>
      <c r="E2" s="16"/>
      <c r="F2" s="16"/>
      <c r="G2" s="16"/>
    </row>
    <row r="4" spans="1:9" x14ac:dyDescent="0.2">
      <c r="B4" s="1" t="s">
        <v>72</v>
      </c>
      <c r="C4" s="17" t="s">
        <v>76</v>
      </c>
      <c r="D4" s="17"/>
      <c r="E4" s="17"/>
      <c r="F4" s="17"/>
      <c r="G4" s="17"/>
    </row>
    <row r="5" spans="1:9" x14ac:dyDescent="0.2">
      <c r="B5" s="1" t="s">
        <v>85</v>
      </c>
    </row>
    <row r="6" spans="1:9" ht="12.75" customHeight="1" x14ac:dyDescent="0.2">
      <c r="A6" s="21" t="s">
        <v>2</v>
      </c>
      <c r="B6" s="23" t="s">
        <v>3</v>
      </c>
      <c r="C6" s="25" t="s">
        <v>4</v>
      </c>
      <c r="D6" s="26"/>
      <c r="E6" s="27" t="s">
        <v>7</v>
      </c>
      <c r="F6" s="25" t="s">
        <v>8</v>
      </c>
      <c r="G6" s="26"/>
    </row>
    <row r="7" spans="1:9" ht="25.5" x14ac:dyDescent="0.2">
      <c r="A7" s="22"/>
      <c r="B7" s="24"/>
      <c r="C7" s="11" t="s">
        <v>5</v>
      </c>
      <c r="D7" s="12" t="s">
        <v>6</v>
      </c>
      <c r="E7" s="28"/>
      <c r="F7" s="11" t="s">
        <v>9</v>
      </c>
      <c r="G7" s="11" t="s">
        <v>0</v>
      </c>
    </row>
    <row r="8" spans="1:9" x14ac:dyDescent="0.2">
      <c r="A8" s="4"/>
      <c r="B8" s="5" t="s">
        <v>10</v>
      </c>
      <c r="C8" s="6">
        <f>+C9</f>
        <v>10022476800</v>
      </c>
      <c r="D8" s="6">
        <f>+D9</f>
        <v>2486133900</v>
      </c>
      <c r="E8" s="6">
        <f>+E9</f>
        <v>2011162895.1700001</v>
      </c>
      <c r="F8" s="6">
        <f>+D8-E8</f>
        <v>474971004.82999992</v>
      </c>
      <c r="G8" s="12"/>
      <c r="H8" s="8">
        <f>2011162895.17-E8</f>
        <v>0</v>
      </c>
      <c r="I8" s="8">
        <f>+E8-H8</f>
        <v>2011162895.1700001</v>
      </c>
    </row>
    <row r="9" spans="1:9" x14ac:dyDescent="0.2">
      <c r="A9" s="4"/>
      <c r="B9" s="5" t="s">
        <v>11</v>
      </c>
      <c r="C9" s="6">
        <f>+C10+C20</f>
        <v>10022476800</v>
      </c>
      <c r="D9" s="6">
        <f>+D10+D20</f>
        <v>2486133900</v>
      </c>
      <c r="E9" s="6">
        <f>+E10+E20</f>
        <v>2011162895.1700001</v>
      </c>
      <c r="F9" s="6">
        <f t="shared" ref="F9:F35" si="0">+D9-E9</f>
        <v>474971004.82999992</v>
      </c>
      <c r="G9" s="12"/>
    </row>
    <row r="10" spans="1:9" x14ac:dyDescent="0.2">
      <c r="A10" s="4"/>
      <c r="B10" s="5" t="s">
        <v>12</v>
      </c>
      <c r="C10" s="6">
        <f>+C11+C12+C13+C14+C15+C16+C17+C19+C18</f>
        <v>9598966200</v>
      </c>
      <c r="D10" s="6">
        <f>+D11+D12+D13+D14+D15+D16+D17+D19+D18</f>
        <v>2412445900</v>
      </c>
      <c r="E10" s="6">
        <f>+E11+E12+E13+E14+E15+E16+E17+E19+E18</f>
        <v>1956722253.1700001</v>
      </c>
      <c r="F10" s="6">
        <f t="shared" si="0"/>
        <v>455723646.82999992</v>
      </c>
      <c r="G10" s="12"/>
    </row>
    <row r="11" spans="1:9" x14ac:dyDescent="0.2">
      <c r="A11" s="4"/>
      <c r="B11" s="4" t="s">
        <v>14</v>
      </c>
      <c r="C11" s="6">
        <v>6557478500</v>
      </c>
      <c r="D11" s="6">
        <v>1568686800</v>
      </c>
      <c r="E11" s="6">
        <v>1465716900.5599999</v>
      </c>
      <c r="F11" s="6">
        <f t="shared" si="0"/>
        <v>102969899.44000006</v>
      </c>
      <c r="G11" s="12"/>
    </row>
    <row r="12" spans="1:9" x14ac:dyDescent="0.2">
      <c r="A12" s="4"/>
      <c r="B12" s="4" t="s">
        <v>17</v>
      </c>
      <c r="C12" s="6">
        <v>721333500</v>
      </c>
      <c r="D12" s="6">
        <v>165509900</v>
      </c>
      <c r="E12" s="6">
        <v>158997748.18000001</v>
      </c>
      <c r="F12" s="6">
        <f t="shared" si="0"/>
        <v>6512151.8199999928</v>
      </c>
      <c r="G12" s="12"/>
    </row>
    <row r="13" spans="1:9" x14ac:dyDescent="0.2">
      <c r="A13" s="4"/>
      <c r="B13" s="4" t="s">
        <v>15</v>
      </c>
      <c r="C13" s="6">
        <v>408892300</v>
      </c>
      <c r="D13" s="6">
        <v>100522500</v>
      </c>
      <c r="E13" s="6">
        <v>11575722</v>
      </c>
      <c r="F13" s="6">
        <f t="shared" si="0"/>
        <v>88946778</v>
      </c>
      <c r="G13" s="12"/>
    </row>
    <row r="14" spans="1:9" x14ac:dyDescent="0.2">
      <c r="A14" s="4"/>
      <c r="B14" s="4" t="s">
        <v>16</v>
      </c>
      <c r="C14" s="6">
        <v>396028400</v>
      </c>
      <c r="D14" s="6">
        <v>94901900</v>
      </c>
      <c r="E14" s="6">
        <v>69521221.040000007</v>
      </c>
      <c r="F14" s="6">
        <f t="shared" si="0"/>
        <v>25380678.959999993</v>
      </c>
      <c r="G14" s="12"/>
    </row>
    <row r="15" spans="1:9" x14ac:dyDescent="0.2">
      <c r="A15" s="4"/>
      <c r="B15" s="4" t="s">
        <v>18</v>
      </c>
      <c r="C15" s="6">
        <v>970000</v>
      </c>
      <c r="D15" s="6">
        <v>241900</v>
      </c>
      <c r="E15" s="6">
        <v>5800</v>
      </c>
      <c r="F15" s="6">
        <f t="shared" si="0"/>
        <v>236100</v>
      </c>
      <c r="G15" s="12"/>
    </row>
    <row r="16" spans="1:9" x14ac:dyDescent="0.2">
      <c r="A16" s="4"/>
      <c r="B16" s="4" t="s">
        <v>19</v>
      </c>
      <c r="C16" s="6">
        <v>60807900</v>
      </c>
      <c r="D16" s="6">
        <v>19133000</v>
      </c>
      <c r="E16" s="6">
        <v>8805614.3900000006</v>
      </c>
      <c r="F16" s="6">
        <f t="shared" si="0"/>
        <v>10327385.609999999</v>
      </c>
      <c r="G16" s="12"/>
    </row>
    <row r="17" spans="1:7" x14ac:dyDescent="0.2">
      <c r="A17" s="4"/>
      <c r="B17" s="4" t="s">
        <v>20</v>
      </c>
      <c r="C17" s="6">
        <v>708992900</v>
      </c>
      <c r="D17" s="6">
        <v>250856000</v>
      </c>
      <c r="E17" s="6">
        <v>98640895</v>
      </c>
      <c r="F17" s="6">
        <f t="shared" si="0"/>
        <v>152215105</v>
      </c>
      <c r="G17" s="12"/>
    </row>
    <row r="18" spans="1:7" x14ac:dyDescent="0.2">
      <c r="A18" s="4"/>
      <c r="B18" s="4" t="s">
        <v>74</v>
      </c>
      <c r="C18" s="6">
        <v>623693000</v>
      </c>
      <c r="D18" s="6">
        <v>176685600</v>
      </c>
      <c r="E18" s="6">
        <v>135652012</v>
      </c>
      <c r="F18" s="6">
        <f t="shared" si="0"/>
        <v>41033588</v>
      </c>
      <c r="G18" s="12"/>
    </row>
    <row r="19" spans="1:7" x14ac:dyDescent="0.2">
      <c r="A19" s="4"/>
      <c r="B19" s="4" t="s">
        <v>13</v>
      </c>
      <c r="C19" s="6">
        <v>120769700</v>
      </c>
      <c r="D19" s="6">
        <v>35908300</v>
      </c>
      <c r="E19" s="6">
        <v>7806340</v>
      </c>
      <c r="F19" s="6">
        <f t="shared" si="0"/>
        <v>28101960</v>
      </c>
      <c r="G19" s="12"/>
    </row>
    <row r="20" spans="1:7" x14ac:dyDescent="0.2">
      <c r="A20" s="4"/>
      <c r="B20" s="5" t="s">
        <v>21</v>
      </c>
      <c r="C20" s="6">
        <f>+C21+C22</f>
        <v>423510600</v>
      </c>
      <c r="D20" s="6">
        <f>+D21+D22</f>
        <v>73688000</v>
      </c>
      <c r="E20" s="6">
        <f>+E21+E22</f>
        <v>54440642</v>
      </c>
      <c r="F20" s="6">
        <f t="shared" si="0"/>
        <v>19247358</v>
      </c>
      <c r="G20" s="12"/>
    </row>
    <row r="21" spans="1:7" x14ac:dyDescent="0.2">
      <c r="A21" s="4"/>
      <c r="B21" s="5" t="s">
        <v>59</v>
      </c>
      <c r="C21" s="6">
        <v>3000000</v>
      </c>
      <c r="D21" s="6">
        <v>3000000</v>
      </c>
      <c r="E21" s="6">
        <v>1209430</v>
      </c>
      <c r="F21" s="6">
        <f t="shared" si="0"/>
        <v>1790570</v>
      </c>
      <c r="G21" s="12"/>
    </row>
    <row r="22" spans="1:7" x14ac:dyDescent="0.2">
      <c r="A22" s="4"/>
      <c r="B22" s="5" t="s">
        <v>22</v>
      </c>
      <c r="C22" s="6">
        <f>+C23+C24</f>
        <v>420510600</v>
      </c>
      <c r="D22" s="6">
        <f>+D23</f>
        <v>70688000</v>
      </c>
      <c r="E22" s="6">
        <f>+E23</f>
        <v>53231212</v>
      </c>
      <c r="F22" s="6">
        <f t="shared" si="0"/>
        <v>17456788</v>
      </c>
      <c r="G22" s="12"/>
    </row>
    <row r="23" spans="1:7" x14ac:dyDescent="0.2">
      <c r="A23" s="4"/>
      <c r="B23" s="4" t="s">
        <v>23</v>
      </c>
      <c r="C23" s="6">
        <f>296093300+91257300+33160000</f>
        <v>420510600</v>
      </c>
      <c r="D23" s="6">
        <v>70688000</v>
      </c>
      <c r="E23" s="6">
        <v>53231212</v>
      </c>
      <c r="F23" s="6">
        <f t="shared" si="0"/>
        <v>17456788</v>
      </c>
      <c r="G23" s="12"/>
    </row>
    <row r="24" spans="1:7" x14ac:dyDescent="0.2">
      <c r="A24" s="4"/>
      <c r="B24" s="4" t="s">
        <v>24</v>
      </c>
      <c r="C24" s="6"/>
      <c r="D24" s="6"/>
      <c r="E24" s="6"/>
      <c r="F24" s="6">
        <f t="shared" si="0"/>
        <v>0</v>
      </c>
      <c r="G24" s="10"/>
    </row>
    <row r="25" spans="1:7" x14ac:dyDescent="0.2">
      <c r="A25" s="4"/>
      <c r="B25" s="5" t="s">
        <v>25</v>
      </c>
      <c r="C25" s="6"/>
      <c r="D25" s="6"/>
      <c r="E25" s="6"/>
      <c r="F25" s="6">
        <f t="shared" si="0"/>
        <v>0</v>
      </c>
      <c r="G25" s="10"/>
    </row>
    <row r="26" spans="1:7" x14ac:dyDescent="0.2">
      <c r="A26" s="4"/>
      <c r="B26" s="5" t="s">
        <v>26</v>
      </c>
      <c r="C26" s="6"/>
      <c r="D26" s="6"/>
      <c r="E26" s="6"/>
      <c r="F26" s="6">
        <f t="shared" si="0"/>
        <v>0</v>
      </c>
      <c r="G26" s="10"/>
    </row>
    <row r="27" spans="1:7" x14ac:dyDescent="0.2">
      <c r="A27" s="4"/>
      <c r="B27" s="5" t="s">
        <v>27</v>
      </c>
      <c r="C27" s="6"/>
      <c r="D27" s="6"/>
      <c r="E27" s="6"/>
      <c r="F27" s="6">
        <f t="shared" si="0"/>
        <v>0</v>
      </c>
      <c r="G27" s="10"/>
    </row>
    <row r="28" spans="1:7" x14ac:dyDescent="0.2">
      <c r="A28" s="4"/>
      <c r="B28" s="5" t="s">
        <v>28</v>
      </c>
      <c r="C28" s="6"/>
      <c r="D28" s="6"/>
      <c r="E28" s="6"/>
      <c r="F28" s="6">
        <f t="shared" si="0"/>
        <v>0</v>
      </c>
      <c r="G28" s="10"/>
    </row>
    <row r="29" spans="1:7" x14ac:dyDescent="0.2">
      <c r="A29" s="4"/>
      <c r="B29" s="5" t="s">
        <v>29</v>
      </c>
      <c r="C29" s="6"/>
      <c r="D29" s="6"/>
      <c r="E29" s="6"/>
      <c r="F29" s="6">
        <f t="shared" si="0"/>
        <v>0</v>
      </c>
      <c r="G29" s="10"/>
    </row>
    <row r="30" spans="1:7" x14ac:dyDescent="0.2">
      <c r="A30" s="4"/>
      <c r="B30" s="5" t="s">
        <v>30</v>
      </c>
      <c r="C30" s="6">
        <f>+C8</f>
        <v>10022476800</v>
      </c>
      <c r="D30" s="6">
        <f>+D8</f>
        <v>2486133900</v>
      </c>
      <c r="E30" s="6">
        <f>+D30</f>
        <v>2486133900</v>
      </c>
      <c r="F30" s="6">
        <f t="shared" si="0"/>
        <v>0</v>
      </c>
      <c r="G30" s="10"/>
    </row>
    <row r="31" spans="1:7" x14ac:dyDescent="0.2">
      <c r="A31" s="4"/>
      <c r="B31" s="4" t="s">
        <v>31</v>
      </c>
      <c r="C31" s="6">
        <f>+C30-C35</f>
        <v>10018376800</v>
      </c>
      <c r="D31" s="6">
        <f>+D30-D35</f>
        <v>2485450500</v>
      </c>
      <c r="E31" s="6">
        <f>+E30-E35</f>
        <v>2479546900</v>
      </c>
      <c r="F31" s="6">
        <f t="shared" si="0"/>
        <v>5903600</v>
      </c>
      <c r="G31" s="10"/>
    </row>
    <row r="32" spans="1:7" x14ac:dyDescent="0.2">
      <c r="A32" s="4"/>
      <c r="B32" s="4" t="s">
        <v>32</v>
      </c>
      <c r="C32" s="6"/>
      <c r="D32" s="6"/>
      <c r="E32" s="6"/>
      <c r="F32" s="6">
        <f t="shared" si="0"/>
        <v>0</v>
      </c>
      <c r="G32" s="10"/>
    </row>
    <row r="33" spans="1:7" x14ac:dyDescent="0.2">
      <c r="A33" s="4"/>
      <c r="B33" s="4" t="s">
        <v>33</v>
      </c>
      <c r="C33" s="6"/>
      <c r="D33" s="6"/>
      <c r="E33" s="6"/>
      <c r="F33" s="6">
        <f t="shared" si="0"/>
        <v>0</v>
      </c>
      <c r="G33" s="10"/>
    </row>
    <row r="34" spans="1:7" x14ac:dyDescent="0.2">
      <c r="A34" s="4"/>
      <c r="B34" s="4" t="s">
        <v>34</v>
      </c>
      <c r="C34" s="6"/>
      <c r="D34" s="6"/>
      <c r="E34" s="6"/>
      <c r="F34" s="6">
        <f t="shared" si="0"/>
        <v>0</v>
      </c>
      <c r="G34" s="10"/>
    </row>
    <row r="35" spans="1:7" x14ac:dyDescent="0.2">
      <c r="A35" s="4"/>
      <c r="B35" s="4" t="s">
        <v>35</v>
      </c>
      <c r="C35" s="6">
        <v>4100000</v>
      </c>
      <c r="D35" s="6">
        <v>683400</v>
      </c>
      <c r="E35" s="6">
        <v>6587000</v>
      </c>
      <c r="F35" s="6">
        <f t="shared" si="0"/>
        <v>-5903600</v>
      </c>
      <c r="G35" s="10"/>
    </row>
    <row r="36" spans="1:7" x14ac:dyDescent="0.2">
      <c r="A36" s="4"/>
      <c r="B36" s="4" t="s">
        <v>36</v>
      </c>
      <c r="C36" s="6"/>
      <c r="D36" s="6"/>
      <c r="E36" s="6"/>
      <c r="F36" s="6"/>
      <c r="G36" s="10"/>
    </row>
    <row r="37" spans="1:7" x14ac:dyDescent="0.2">
      <c r="A37" s="4"/>
      <c r="B37" s="4" t="s">
        <v>37</v>
      </c>
      <c r="C37" s="6"/>
      <c r="D37" s="6"/>
      <c r="E37" s="6"/>
      <c r="F37" s="6"/>
      <c r="G37" s="10"/>
    </row>
    <row r="38" spans="1:7" x14ac:dyDescent="0.2">
      <c r="A38" s="4"/>
      <c r="B38" s="4" t="s">
        <v>38</v>
      </c>
      <c r="C38" s="6"/>
      <c r="D38" s="6"/>
      <c r="E38" s="6"/>
      <c r="F38" s="6"/>
      <c r="G38" s="10"/>
    </row>
    <row r="39" spans="1:7" x14ac:dyDescent="0.2">
      <c r="A39" s="4"/>
      <c r="B39" s="5" t="s">
        <v>39</v>
      </c>
      <c r="C39" s="6" t="s">
        <v>73</v>
      </c>
      <c r="D39" s="6"/>
      <c r="E39" s="6"/>
      <c r="F39" s="6"/>
      <c r="G39" s="10"/>
    </row>
    <row r="40" spans="1:7" x14ac:dyDescent="0.2">
      <c r="A40" s="4"/>
      <c r="B40" s="5" t="s">
        <v>40</v>
      </c>
      <c r="C40" s="6"/>
      <c r="D40" s="6"/>
      <c r="E40" s="6"/>
      <c r="F40" s="6"/>
      <c r="G40" s="10"/>
    </row>
    <row r="41" spans="1:7" x14ac:dyDescent="0.2">
      <c r="A41" s="4"/>
      <c r="B41" s="5" t="s">
        <v>42</v>
      </c>
      <c r="C41" s="6"/>
      <c r="D41" s="6"/>
      <c r="E41" s="6"/>
      <c r="F41" s="6"/>
      <c r="G41" s="10"/>
    </row>
    <row r="42" spans="1:7" x14ac:dyDescent="0.2">
      <c r="A42" s="4"/>
      <c r="B42" s="4" t="s">
        <v>43</v>
      </c>
      <c r="C42" s="6"/>
      <c r="D42" s="6"/>
      <c r="E42" s="6"/>
      <c r="F42" s="6"/>
      <c r="G42" s="10"/>
    </row>
    <row r="43" spans="1:7" x14ac:dyDescent="0.2">
      <c r="A43" s="4"/>
      <c r="B43" s="4" t="s">
        <v>44</v>
      </c>
      <c r="C43" s="6"/>
      <c r="D43" s="6"/>
      <c r="E43" s="6"/>
      <c r="F43" s="6"/>
      <c r="G43" s="10"/>
    </row>
    <row r="44" spans="1:7" x14ac:dyDescent="0.2">
      <c r="A44" s="4"/>
      <c r="B44" s="4" t="s">
        <v>45</v>
      </c>
      <c r="C44" s="6"/>
      <c r="D44" s="6"/>
      <c r="E44" s="6"/>
      <c r="F44" s="6"/>
      <c r="G44" s="10"/>
    </row>
    <row r="45" spans="1:7" x14ac:dyDescent="0.2">
      <c r="A45" s="4"/>
      <c r="B45" s="5" t="s">
        <v>49</v>
      </c>
      <c r="C45" s="6"/>
      <c r="D45" s="6"/>
      <c r="E45" s="6"/>
      <c r="F45" s="6"/>
      <c r="G45" s="10"/>
    </row>
    <row r="46" spans="1:7" x14ac:dyDescent="0.2">
      <c r="A46" s="4"/>
      <c r="B46" s="4" t="s">
        <v>58</v>
      </c>
      <c r="C46" s="6"/>
      <c r="D46" s="6"/>
      <c r="E46" s="6"/>
      <c r="F46" s="6"/>
      <c r="G46" s="10"/>
    </row>
    <row r="47" spans="1:7" x14ac:dyDescent="0.2">
      <c r="A47" s="4"/>
      <c r="B47" s="4" t="s">
        <v>55</v>
      </c>
      <c r="C47" s="6"/>
      <c r="D47" s="6"/>
      <c r="E47" s="6"/>
      <c r="F47" s="6"/>
      <c r="G47" s="10"/>
    </row>
    <row r="48" spans="1:7" x14ac:dyDescent="0.2">
      <c r="A48" s="4"/>
      <c r="B48" s="4" t="s">
        <v>46</v>
      </c>
      <c r="C48" s="6"/>
      <c r="D48" s="6"/>
      <c r="E48" s="6"/>
      <c r="F48" s="6"/>
      <c r="G48" s="10"/>
    </row>
    <row r="49" spans="1:7" x14ac:dyDescent="0.2">
      <c r="A49" s="4"/>
      <c r="B49" s="5" t="s">
        <v>41</v>
      </c>
      <c r="C49" s="6"/>
      <c r="D49" s="6"/>
      <c r="E49" s="6"/>
      <c r="F49" s="6"/>
      <c r="G49" s="10"/>
    </row>
    <row r="50" spans="1:7" x14ac:dyDescent="0.2">
      <c r="A50" s="4"/>
      <c r="B50" s="5" t="s">
        <v>60</v>
      </c>
      <c r="C50" s="4"/>
      <c r="D50" s="4"/>
      <c r="E50" s="4"/>
      <c r="F50" s="4"/>
      <c r="G50" s="10"/>
    </row>
    <row r="51" spans="1:7" x14ac:dyDescent="0.2">
      <c r="A51" s="4"/>
      <c r="B51" s="4" t="s">
        <v>47</v>
      </c>
      <c r="C51" s="4"/>
      <c r="D51" s="4"/>
      <c r="E51" s="4"/>
      <c r="F51" s="4"/>
      <c r="G51" s="10"/>
    </row>
    <row r="52" spans="1:7" x14ac:dyDescent="0.2">
      <c r="A52" s="4"/>
      <c r="B52" s="4" t="s">
        <v>48</v>
      </c>
      <c r="C52" s="4"/>
      <c r="D52" s="4"/>
      <c r="E52" s="4"/>
      <c r="F52" s="4"/>
      <c r="G52" s="10"/>
    </row>
    <row r="53" spans="1:7" x14ac:dyDescent="0.2">
      <c r="A53" s="4"/>
      <c r="B53" s="4" t="s">
        <v>45</v>
      </c>
      <c r="C53" s="4"/>
      <c r="D53" s="4"/>
      <c r="E53" s="4"/>
      <c r="F53" s="4"/>
      <c r="G53" s="10"/>
    </row>
    <row r="54" spans="1:7" x14ac:dyDescent="0.2">
      <c r="A54" s="4"/>
      <c r="B54" s="5" t="s">
        <v>61</v>
      </c>
      <c r="C54" s="4"/>
      <c r="D54" s="4"/>
      <c r="E54" s="4"/>
      <c r="F54" s="4"/>
      <c r="G54" s="10"/>
    </row>
    <row r="55" spans="1:7" x14ac:dyDescent="0.2">
      <c r="A55" s="4"/>
      <c r="B55" s="4" t="s">
        <v>62</v>
      </c>
      <c r="C55" s="4"/>
      <c r="D55" s="4"/>
      <c r="E55" s="4"/>
      <c r="F55" s="4"/>
      <c r="G55" s="10"/>
    </row>
    <row r="56" spans="1:7" x14ac:dyDescent="0.2">
      <c r="A56" s="4"/>
      <c r="B56" s="4" t="s">
        <v>63</v>
      </c>
      <c r="C56" s="4"/>
      <c r="D56" s="4"/>
      <c r="E56" s="4"/>
      <c r="F56" s="4"/>
      <c r="G56" s="10"/>
    </row>
    <row r="57" spans="1:7" x14ac:dyDescent="0.2">
      <c r="A57" s="4"/>
      <c r="B57" s="4" t="s">
        <v>46</v>
      </c>
      <c r="C57" s="4"/>
      <c r="D57" s="4"/>
      <c r="E57" s="4"/>
      <c r="F57" s="4"/>
      <c r="G57" s="10"/>
    </row>
    <row r="58" spans="1:7" x14ac:dyDescent="0.2">
      <c r="A58" s="4"/>
      <c r="B58" s="5" t="s">
        <v>39</v>
      </c>
      <c r="C58" s="4"/>
      <c r="D58" s="4"/>
      <c r="E58" s="4"/>
      <c r="F58" s="4"/>
      <c r="G58" s="10"/>
    </row>
    <row r="59" spans="1:7" x14ac:dyDescent="0.2">
      <c r="A59" s="4"/>
      <c r="B59" s="5" t="s">
        <v>50</v>
      </c>
      <c r="C59" s="4"/>
      <c r="D59" s="4"/>
      <c r="E59" s="4"/>
      <c r="F59" s="4"/>
      <c r="G59" s="10"/>
    </row>
    <row r="60" spans="1:7" x14ac:dyDescent="0.2">
      <c r="A60" s="4"/>
      <c r="B60" s="5" t="s">
        <v>51</v>
      </c>
      <c r="C60" s="4"/>
      <c r="D60" s="4"/>
      <c r="E60" s="4"/>
      <c r="F60" s="4"/>
      <c r="G60" s="10"/>
    </row>
    <row r="61" spans="1:7" x14ac:dyDescent="0.2">
      <c r="A61" s="4"/>
      <c r="B61" s="4" t="s">
        <v>52</v>
      </c>
      <c r="C61" s="4"/>
      <c r="D61" s="4"/>
      <c r="E61" s="4"/>
      <c r="F61" s="4"/>
      <c r="G61" s="10"/>
    </row>
    <row r="62" spans="1:7" x14ac:dyDescent="0.2">
      <c r="A62" s="4"/>
      <c r="B62" s="4" t="s">
        <v>44</v>
      </c>
      <c r="C62" s="4"/>
      <c r="D62" s="4"/>
      <c r="E62" s="4"/>
      <c r="F62" s="4"/>
      <c r="G62" s="10"/>
    </row>
    <row r="63" spans="1:7" x14ac:dyDescent="0.2">
      <c r="A63" s="4"/>
      <c r="B63" s="4" t="s">
        <v>45</v>
      </c>
      <c r="C63" s="4"/>
      <c r="D63" s="4"/>
      <c r="E63" s="4"/>
      <c r="F63" s="4"/>
      <c r="G63" s="10"/>
    </row>
    <row r="64" spans="1:7" x14ac:dyDescent="0.2">
      <c r="A64" s="4"/>
      <c r="B64" s="5" t="s">
        <v>53</v>
      </c>
      <c r="C64" s="4"/>
      <c r="D64" s="4"/>
      <c r="E64" s="4"/>
      <c r="F64" s="4"/>
      <c r="G64" s="10"/>
    </row>
    <row r="65" spans="1:7" x14ac:dyDescent="0.2">
      <c r="A65" s="4"/>
      <c r="B65" s="4" t="s">
        <v>54</v>
      </c>
      <c r="C65" s="4"/>
      <c r="D65" s="4"/>
      <c r="E65" s="4"/>
      <c r="F65" s="4"/>
      <c r="G65" s="10"/>
    </row>
    <row r="66" spans="1:7" x14ac:dyDescent="0.2">
      <c r="A66" s="4"/>
      <c r="B66" s="4" t="s">
        <v>64</v>
      </c>
      <c r="C66" s="4"/>
      <c r="D66" s="4"/>
      <c r="E66" s="4"/>
      <c r="F66" s="4"/>
      <c r="G66" s="10"/>
    </row>
    <row r="67" spans="1:7" x14ac:dyDescent="0.2">
      <c r="A67" s="4"/>
      <c r="B67" s="4" t="s">
        <v>46</v>
      </c>
      <c r="C67" s="4"/>
      <c r="D67" s="4"/>
      <c r="E67" s="4"/>
      <c r="F67" s="4"/>
      <c r="G67" s="10"/>
    </row>
    <row r="68" spans="1:7" x14ac:dyDescent="0.2">
      <c r="A68" s="4"/>
      <c r="B68" s="5" t="s">
        <v>65</v>
      </c>
      <c r="C68" s="4"/>
      <c r="D68" s="4"/>
      <c r="E68" s="4"/>
      <c r="F68" s="4"/>
      <c r="G68" s="10"/>
    </row>
    <row r="69" spans="1:7" x14ac:dyDescent="0.2">
      <c r="A69" s="4"/>
      <c r="B69" s="5" t="s">
        <v>66</v>
      </c>
      <c r="C69" s="4"/>
      <c r="D69" s="4"/>
      <c r="E69" s="4"/>
      <c r="F69" s="4"/>
      <c r="G69" s="10"/>
    </row>
    <row r="70" spans="1:7" x14ac:dyDescent="0.2">
      <c r="A70" s="4"/>
      <c r="B70" s="4" t="s">
        <v>67</v>
      </c>
      <c r="C70" s="4"/>
      <c r="D70" s="4"/>
      <c r="E70" s="4"/>
      <c r="F70" s="4"/>
      <c r="G70" s="10"/>
    </row>
    <row r="71" spans="1:7" x14ac:dyDescent="0.2">
      <c r="A71" s="4"/>
      <c r="B71" s="4" t="s">
        <v>68</v>
      </c>
      <c r="C71" s="4"/>
      <c r="D71" s="4"/>
      <c r="E71" s="4"/>
      <c r="F71" s="4"/>
      <c r="G71" s="10"/>
    </row>
    <row r="72" spans="1:7" x14ac:dyDescent="0.2">
      <c r="A72" s="4"/>
      <c r="B72" s="4" t="s">
        <v>45</v>
      </c>
      <c r="C72" s="4"/>
      <c r="D72" s="4"/>
      <c r="E72" s="4"/>
      <c r="F72" s="4"/>
      <c r="G72" s="10"/>
    </row>
    <row r="73" spans="1:7" x14ac:dyDescent="0.2">
      <c r="A73" s="4"/>
      <c r="B73" s="5" t="s">
        <v>69</v>
      </c>
      <c r="C73" s="4"/>
      <c r="D73" s="4"/>
      <c r="E73" s="4"/>
      <c r="F73" s="4"/>
      <c r="G73" s="10"/>
    </row>
    <row r="74" spans="1:7" x14ac:dyDescent="0.2">
      <c r="A74" s="4"/>
      <c r="B74" s="4" t="s">
        <v>70</v>
      </c>
      <c r="C74" s="4"/>
      <c r="D74" s="4"/>
      <c r="E74" s="4"/>
      <c r="F74" s="4"/>
      <c r="G74" s="10"/>
    </row>
    <row r="75" spans="1:7" x14ac:dyDescent="0.2">
      <c r="A75" s="4"/>
      <c r="B75" s="4" t="s">
        <v>71</v>
      </c>
      <c r="C75" s="4"/>
      <c r="D75" s="4"/>
      <c r="E75" s="4"/>
      <c r="F75" s="4"/>
      <c r="G75" s="10"/>
    </row>
    <row r="76" spans="1:7" x14ac:dyDescent="0.2">
      <c r="A76" s="4"/>
      <c r="B76" s="4" t="s">
        <v>46</v>
      </c>
      <c r="C76" s="4"/>
      <c r="D76" s="4"/>
      <c r="E76" s="4"/>
      <c r="F76" s="4"/>
      <c r="G76" s="10"/>
    </row>
    <row r="77" spans="1:7" x14ac:dyDescent="0.2">
      <c r="A77" s="4"/>
      <c r="B77" s="4"/>
      <c r="C77" s="4"/>
      <c r="D77" s="4"/>
      <c r="E77" s="4"/>
      <c r="F77" s="4"/>
      <c r="G77" s="10"/>
    </row>
  </sheetData>
  <mergeCells count="8">
    <mergeCell ref="C1:G1"/>
    <mergeCell ref="A2:G2"/>
    <mergeCell ref="C4:G4"/>
    <mergeCell ref="A6:A7"/>
    <mergeCell ref="B6:B7"/>
    <mergeCell ref="C6:D6"/>
    <mergeCell ref="E6:E7"/>
    <mergeCell ref="F6:G6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opLeftCell="A67" workbookViewId="0">
      <selection activeCell="G15" sqref="G15"/>
    </sheetView>
  </sheetViews>
  <sheetFormatPr defaultRowHeight="12.75" x14ac:dyDescent="0.2"/>
  <cols>
    <col min="1" max="1" width="3.140625" style="1" customWidth="1"/>
    <col min="2" max="2" width="43.42578125" style="1" customWidth="1"/>
    <col min="3" max="3" width="18.28515625" style="1" customWidth="1"/>
    <col min="4" max="4" width="17.140625" style="1" customWidth="1"/>
    <col min="5" max="5" width="16.5703125" style="1" customWidth="1"/>
    <col min="6" max="6" width="16.42578125" style="1" customWidth="1"/>
    <col min="7" max="7" width="17.42578125" style="9" customWidth="1"/>
    <col min="8" max="8" width="15" style="1" bestFit="1" customWidth="1"/>
    <col min="9" max="9" width="18.28515625" style="1" bestFit="1" customWidth="1"/>
    <col min="10" max="16384" width="9.140625" style="1"/>
  </cols>
  <sheetData>
    <row r="1" spans="1:8" x14ac:dyDescent="0.2">
      <c r="A1" s="16" t="s">
        <v>1</v>
      </c>
      <c r="B1" s="16"/>
      <c r="C1" s="16"/>
      <c r="D1" s="16"/>
      <c r="E1" s="16"/>
      <c r="F1" s="16"/>
      <c r="G1" s="16"/>
    </row>
    <row r="3" spans="1:8" x14ac:dyDescent="0.2">
      <c r="B3" s="1" t="s">
        <v>72</v>
      </c>
      <c r="C3" s="17" t="s">
        <v>77</v>
      </c>
      <c r="D3" s="17"/>
      <c r="E3" s="17"/>
      <c r="F3" s="17"/>
      <c r="G3" s="17"/>
    </row>
    <row r="4" spans="1:8" x14ac:dyDescent="0.2">
      <c r="B4" s="1" t="s">
        <v>78</v>
      </c>
    </row>
    <row r="5" spans="1:8" x14ac:dyDescent="0.2">
      <c r="A5" s="21" t="s">
        <v>2</v>
      </c>
      <c r="B5" s="23" t="s">
        <v>3</v>
      </c>
      <c r="C5" s="25" t="s">
        <v>56</v>
      </c>
      <c r="D5" s="26"/>
      <c r="E5" s="27" t="s">
        <v>7</v>
      </c>
      <c r="F5" s="25" t="s">
        <v>8</v>
      </c>
      <c r="G5" s="26"/>
    </row>
    <row r="6" spans="1:8" ht="25.5" x14ac:dyDescent="0.2">
      <c r="A6" s="22"/>
      <c r="B6" s="24"/>
      <c r="C6" s="11" t="s">
        <v>5</v>
      </c>
      <c r="D6" s="12" t="s">
        <v>6</v>
      </c>
      <c r="E6" s="28"/>
      <c r="F6" s="11" t="s">
        <v>9</v>
      </c>
      <c r="G6" s="11" t="s">
        <v>0</v>
      </c>
    </row>
    <row r="7" spans="1:8" x14ac:dyDescent="0.2">
      <c r="A7" s="4"/>
      <c r="B7" s="5" t="s">
        <v>10</v>
      </c>
      <c r="C7" s="6">
        <f>+C8</f>
        <v>10022476800</v>
      </c>
      <c r="D7" s="6">
        <f>+D8</f>
        <v>3380092200</v>
      </c>
      <c r="E7" s="6">
        <f>+E8</f>
        <v>2783848857.9000001</v>
      </c>
      <c r="F7" s="6">
        <f>+D7-E7</f>
        <v>596243342.0999999</v>
      </c>
      <c r="G7" s="12"/>
      <c r="H7" s="8">
        <f>+E7-2783848857.9</f>
        <v>0</v>
      </c>
    </row>
    <row r="8" spans="1:8" x14ac:dyDescent="0.2">
      <c r="A8" s="4"/>
      <c r="B8" s="5" t="s">
        <v>11</v>
      </c>
      <c r="C8" s="6">
        <f>+C9+C19</f>
        <v>10022476800</v>
      </c>
      <c r="D8" s="6">
        <f>+D9+D19</f>
        <v>3380092200</v>
      </c>
      <c r="E8" s="6">
        <f>+E9+E19</f>
        <v>2783848857.9000001</v>
      </c>
      <c r="F8" s="6">
        <f t="shared" ref="F8:F34" si="0">+D8-E8</f>
        <v>596243342.0999999</v>
      </c>
      <c r="G8" s="12"/>
    </row>
    <row r="9" spans="1:8" x14ac:dyDescent="0.2">
      <c r="A9" s="4"/>
      <c r="B9" s="5" t="s">
        <v>12</v>
      </c>
      <c r="C9" s="6">
        <f>+C10+C11+C12+C13+C14+C15+C16+C18+C17</f>
        <v>9598966200</v>
      </c>
      <c r="D9" s="6">
        <f>+D10+D11+D12+D13+D14+D15+D16+D18+D17</f>
        <v>3213642400</v>
      </c>
      <c r="E9" s="6">
        <f>+E10+E11+E12+E13+E14+E15+E16+E18+E17</f>
        <v>2722024013.9000001</v>
      </c>
      <c r="F9" s="6">
        <f t="shared" si="0"/>
        <v>491618386.0999999</v>
      </c>
      <c r="G9" s="12"/>
    </row>
    <row r="10" spans="1:8" x14ac:dyDescent="0.2">
      <c r="A10" s="4"/>
      <c r="B10" s="4" t="s">
        <v>14</v>
      </c>
      <c r="C10" s="6">
        <v>6557478500</v>
      </c>
      <c r="D10" s="6">
        <f>2009056900+82569700</f>
        <v>2091626600</v>
      </c>
      <c r="E10" s="6">
        <v>2016152533.9000001</v>
      </c>
      <c r="F10" s="6">
        <f t="shared" si="0"/>
        <v>75474066.099999905</v>
      </c>
      <c r="G10" s="12"/>
    </row>
    <row r="11" spans="1:8" x14ac:dyDescent="0.2">
      <c r="A11" s="4"/>
      <c r="B11" s="4" t="s">
        <v>17</v>
      </c>
      <c r="C11" s="6">
        <v>721333500</v>
      </c>
      <c r="D11" s="6">
        <v>222026300</v>
      </c>
      <c r="E11" s="6">
        <v>217569665.78999999</v>
      </c>
      <c r="F11" s="6">
        <f t="shared" si="0"/>
        <v>4456634.2100000083</v>
      </c>
      <c r="G11" s="12"/>
    </row>
    <row r="12" spans="1:8" ht="38.25" x14ac:dyDescent="0.2">
      <c r="A12" s="4"/>
      <c r="B12" s="4" t="s">
        <v>15</v>
      </c>
      <c r="C12" s="6">
        <v>408892300</v>
      </c>
      <c r="D12" s="6">
        <v>42450400</v>
      </c>
      <c r="E12" s="6">
        <v>14844465</v>
      </c>
      <c r="F12" s="6">
        <f t="shared" si="0"/>
        <v>27605935</v>
      </c>
      <c r="G12" s="7" t="s">
        <v>79</v>
      </c>
    </row>
    <row r="13" spans="1:8" x14ac:dyDescent="0.2">
      <c r="A13" s="4"/>
      <c r="B13" s="4" t="s">
        <v>16</v>
      </c>
      <c r="C13" s="6">
        <v>396028400</v>
      </c>
      <c r="D13" s="6">
        <v>129913600</v>
      </c>
      <c r="E13" s="6">
        <v>101347073.31</v>
      </c>
      <c r="F13" s="6">
        <f t="shared" si="0"/>
        <v>28566526.689999998</v>
      </c>
      <c r="G13" s="12"/>
    </row>
    <row r="14" spans="1:8" x14ac:dyDescent="0.2">
      <c r="A14" s="4"/>
      <c r="B14" s="4" t="s">
        <v>18</v>
      </c>
      <c r="C14" s="6">
        <v>970000</v>
      </c>
      <c r="D14" s="6">
        <v>306200</v>
      </c>
      <c r="E14" s="6">
        <v>5800</v>
      </c>
      <c r="F14" s="6">
        <f t="shared" si="0"/>
        <v>300400</v>
      </c>
      <c r="G14" s="12"/>
    </row>
    <row r="15" spans="1:8" x14ac:dyDescent="0.2">
      <c r="A15" s="4"/>
      <c r="B15" s="4" t="s">
        <v>19</v>
      </c>
      <c r="C15" s="6">
        <v>60807900</v>
      </c>
      <c r="D15" s="6">
        <v>71344000</v>
      </c>
      <c r="E15" s="6">
        <v>43158200.100000001</v>
      </c>
      <c r="F15" s="6">
        <f t="shared" si="0"/>
        <v>28185799.899999999</v>
      </c>
      <c r="G15" s="12"/>
    </row>
    <row r="16" spans="1:8" x14ac:dyDescent="0.2">
      <c r="A16" s="4"/>
      <c r="B16" s="4" t="s">
        <v>20</v>
      </c>
      <c r="C16" s="6">
        <v>708992900</v>
      </c>
      <c r="D16" s="6">
        <v>358578000</v>
      </c>
      <c r="E16" s="6">
        <v>141824729</v>
      </c>
      <c r="F16" s="6">
        <f t="shared" si="0"/>
        <v>216753271</v>
      </c>
      <c r="G16" s="12"/>
    </row>
    <row r="17" spans="1:7" x14ac:dyDescent="0.2">
      <c r="A17" s="4"/>
      <c r="B17" s="4" t="s">
        <v>74</v>
      </c>
      <c r="C17" s="6">
        <v>623693000</v>
      </c>
      <c r="D17" s="6">
        <v>245207600</v>
      </c>
      <c r="E17" s="6">
        <v>174942896.80000001</v>
      </c>
      <c r="F17" s="6">
        <f t="shared" si="0"/>
        <v>70264703.199999988</v>
      </c>
      <c r="G17" s="12"/>
    </row>
    <row r="18" spans="1:7" x14ac:dyDescent="0.2">
      <c r="A18" s="4"/>
      <c r="B18" s="4" t="s">
        <v>13</v>
      </c>
      <c r="C18" s="6">
        <v>120769700</v>
      </c>
      <c r="D18" s="6">
        <v>52189700</v>
      </c>
      <c r="E18" s="6">
        <v>12178650</v>
      </c>
      <c r="F18" s="6">
        <f t="shared" si="0"/>
        <v>40011050</v>
      </c>
      <c r="G18" s="12"/>
    </row>
    <row r="19" spans="1:7" x14ac:dyDescent="0.2">
      <c r="A19" s="4"/>
      <c r="B19" s="5" t="s">
        <v>21</v>
      </c>
      <c r="C19" s="6">
        <f>+C20+C21</f>
        <v>423510600</v>
      </c>
      <c r="D19" s="6">
        <f>+D20+D21</f>
        <v>166449800</v>
      </c>
      <c r="E19" s="6">
        <f>+E20+E21</f>
        <v>61824844</v>
      </c>
      <c r="F19" s="6">
        <f t="shared" si="0"/>
        <v>104624956</v>
      </c>
      <c r="G19" s="12"/>
    </row>
    <row r="20" spans="1:7" x14ac:dyDescent="0.2">
      <c r="A20" s="4"/>
      <c r="B20" s="5" t="s">
        <v>59</v>
      </c>
      <c r="C20" s="6">
        <v>3000000</v>
      </c>
      <c r="D20" s="6">
        <v>3000000</v>
      </c>
      <c r="E20" s="6">
        <v>1209430</v>
      </c>
      <c r="F20" s="6">
        <f t="shared" si="0"/>
        <v>1790570</v>
      </c>
      <c r="G20" s="12"/>
    </row>
    <row r="21" spans="1:7" x14ac:dyDescent="0.2">
      <c r="A21" s="4"/>
      <c r="B21" s="5" t="s">
        <v>22</v>
      </c>
      <c r="C21" s="6">
        <f>+C22+C23</f>
        <v>420510600</v>
      </c>
      <c r="D21" s="6">
        <f>+D22</f>
        <v>163449800</v>
      </c>
      <c r="E21" s="6">
        <f>+E22</f>
        <v>60615414</v>
      </c>
      <c r="F21" s="6">
        <f t="shared" si="0"/>
        <v>102834386</v>
      </c>
      <c r="G21" s="12"/>
    </row>
    <row r="22" spans="1:7" x14ac:dyDescent="0.2">
      <c r="A22" s="4"/>
      <c r="B22" s="4" t="s">
        <v>23</v>
      </c>
      <c r="C22" s="6">
        <f>296093300+91257300+33160000</f>
        <v>420510600</v>
      </c>
      <c r="D22" s="6">
        <v>163449800</v>
      </c>
      <c r="E22" s="6">
        <v>60615414</v>
      </c>
      <c r="F22" s="6">
        <f t="shared" si="0"/>
        <v>102834386</v>
      </c>
      <c r="G22" s="12"/>
    </row>
    <row r="23" spans="1:7" x14ac:dyDescent="0.2">
      <c r="A23" s="4"/>
      <c r="B23" s="4" t="s">
        <v>24</v>
      </c>
      <c r="C23" s="6"/>
      <c r="D23" s="6"/>
      <c r="E23" s="6"/>
      <c r="F23" s="6">
        <f t="shared" si="0"/>
        <v>0</v>
      </c>
      <c r="G23" s="10"/>
    </row>
    <row r="24" spans="1:7" x14ac:dyDescent="0.2">
      <c r="A24" s="4"/>
      <c r="B24" s="5" t="s">
        <v>25</v>
      </c>
      <c r="C24" s="6"/>
      <c r="D24" s="6"/>
      <c r="E24" s="6"/>
      <c r="F24" s="6">
        <f t="shared" si="0"/>
        <v>0</v>
      </c>
      <c r="G24" s="10"/>
    </row>
    <row r="25" spans="1:7" x14ac:dyDescent="0.2">
      <c r="A25" s="4"/>
      <c r="B25" s="5" t="s">
        <v>26</v>
      </c>
      <c r="C25" s="6"/>
      <c r="D25" s="6"/>
      <c r="E25" s="6"/>
      <c r="F25" s="6">
        <f t="shared" si="0"/>
        <v>0</v>
      </c>
      <c r="G25" s="10"/>
    </row>
    <row r="26" spans="1:7" x14ac:dyDescent="0.2">
      <c r="A26" s="4"/>
      <c r="B26" s="5" t="s">
        <v>27</v>
      </c>
      <c r="C26" s="6"/>
      <c r="D26" s="6"/>
      <c r="E26" s="6"/>
      <c r="F26" s="6">
        <f t="shared" si="0"/>
        <v>0</v>
      </c>
      <c r="G26" s="10"/>
    </row>
    <row r="27" spans="1:7" x14ac:dyDescent="0.2">
      <c r="A27" s="4"/>
      <c r="B27" s="5" t="s">
        <v>28</v>
      </c>
      <c r="C27" s="6"/>
      <c r="D27" s="6"/>
      <c r="E27" s="6"/>
      <c r="F27" s="6">
        <f t="shared" si="0"/>
        <v>0</v>
      </c>
      <c r="G27" s="10"/>
    </row>
    <row r="28" spans="1:7" x14ac:dyDescent="0.2">
      <c r="A28" s="4"/>
      <c r="B28" s="5" t="s">
        <v>29</v>
      </c>
      <c r="C28" s="6"/>
      <c r="D28" s="6"/>
      <c r="E28" s="6"/>
      <c r="F28" s="6">
        <f t="shared" si="0"/>
        <v>0</v>
      </c>
      <c r="G28" s="10"/>
    </row>
    <row r="29" spans="1:7" x14ac:dyDescent="0.2">
      <c r="A29" s="4"/>
      <c r="B29" s="5" t="s">
        <v>30</v>
      </c>
      <c r="C29" s="6">
        <f>+C7</f>
        <v>10022476800</v>
      </c>
      <c r="D29" s="6">
        <f>+D7</f>
        <v>3380092200</v>
      </c>
      <c r="E29" s="6">
        <f>+D29</f>
        <v>3380092200</v>
      </c>
      <c r="F29" s="6">
        <f t="shared" si="0"/>
        <v>0</v>
      </c>
      <c r="G29" s="10"/>
    </row>
    <row r="30" spans="1:7" x14ac:dyDescent="0.2">
      <c r="A30" s="4"/>
      <c r="B30" s="4" t="s">
        <v>31</v>
      </c>
      <c r="C30" s="6">
        <f>+C29-C34</f>
        <v>10018376800</v>
      </c>
      <c r="D30" s="6">
        <f>+D29-D34</f>
        <v>3378725400</v>
      </c>
      <c r="E30" s="6">
        <f>+E29-E34</f>
        <v>3373505200</v>
      </c>
      <c r="F30" s="6">
        <f t="shared" si="0"/>
        <v>5220200</v>
      </c>
      <c r="G30" s="10"/>
    </row>
    <row r="31" spans="1:7" x14ac:dyDescent="0.2">
      <c r="A31" s="4"/>
      <c r="B31" s="4" t="s">
        <v>32</v>
      </c>
      <c r="C31" s="6"/>
      <c r="D31" s="6"/>
      <c r="E31" s="6"/>
      <c r="F31" s="6">
        <f t="shared" si="0"/>
        <v>0</v>
      </c>
      <c r="G31" s="10"/>
    </row>
    <row r="32" spans="1:7" x14ac:dyDescent="0.2">
      <c r="A32" s="4"/>
      <c r="B32" s="4" t="s">
        <v>33</v>
      </c>
      <c r="C32" s="6"/>
      <c r="D32" s="6"/>
      <c r="E32" s="6"/>
      <c r="F32" s="6">
        <f t="shared" si="0"/>
        <v>0</v>
      </c>
      <c r="G32" s="10"/>
    </row>
    <row r="33" spans="1:7" x14ac:dyDescent="0.2">
      <c r="A33" s="4"/>
      <c r="B33" s="4" t="s">
        <v>34</v>
      </c>
      <c r="C33" s="6"/>
      <c r="D33" s="6"/>
      <c r="E33" s="6"/>
      <c r="F33" s="6">
        <f t="shared" si="0"/>
        <v>0</v>
      </c>
      <c r="G33" s="10"/>
    </row>
    <row r="34" spans="1:7" x14ac:dyDescent="0.2">
      <c r="A34" s="4"/>
      <c r="B34" s="4" t="s">
        <v>35</v>
      </c>
      <c r="C34" s="6">
        <v>4100000</v>
      </c>
      <c r="D34" s="6">
        <v>1366800</v>
      </c>
      <c r="E34" s="6">
        <v>6587000</v>
      </c>
      <c r="F34" s="6">
        <f t="shared" si="0"/>
        <v>-5220200</v>
      </c>
      <c r="G34" s="10"/>
    </row>
    <row r="35" spans="1:7" x14ac:dyDescent="0.2">
      <c r="A35" s="4"/>
      <c r="B35" s="4" t="s">
        <v>36</v>
      </c>
      <c r="C35" s="6"/>
      <c r="D35" s="6"/>
      <c r="E35" s="6"/>
      <c r="F35" s="6"/>
      <c r="G35" s="10"/>
    </row>
    <row r="36" spans="1:7" x14ac:dyDescent="0.2">
      <c r="A36" s="4"/>
      <c r="B36" s="4" t="s">
        <v>37</v>
      </c>
      <c r="C36" s="6"/>
      <c r="D36" s="6"/>
      <c r="E36" s="6"/>
      <c r="F36" s="6"/>
      <c r="G36" s="10"/>
    </row>
    <row r="37" spans="1:7" x14ac:dyDescent="0.2">
      <c r="A37" s="4"/>
      <c r="B37" s="4" t="s">
        <v>38</v>
      </c>
      <c r="C37" s="6"/>
      <c r="D37" s="6"/>
      <c r="E37" s="6"/>
      <c r="F37" s="6"/>
      <c r="G37" s="10"/>
    </row>
    <row r="38" spans="1:7" x14ac:dyDescent="0.2">
      <c r="A38" s="4"/>
      <c r="B38" s="5" t="s">
        <v>39</v>
      </c>
      <c r="C38" s="6" t="s">
        <v>73</v>
      </c>
      <c r="D38" s="6"/>
      <c r="E38" s="6"/>
      <c r="F38" s="6"/>
      <c r="G38" s="10"/>
    </row>
    <row r="39" spans="1:7" x14ac:dyDescent="0.2">
      <c r="A39" s="4"/>
      <c r="B39" s="5" t="s">
        <v>40</v>
      </c>
      <c r="C39" s="6"/>
      <c r="D39" s="6"/>
      <c r="E39" s="6"/>
      <c r="F39" s="6"/>
      <c r="G39" s="10"/>
    </row>
    <row r="40" spans="1:7" x14ac:dyDescent="0.2">
      <c r="A40" s="4"/>
      <c r="B40" s="5" t="s">
        <v>42</v>
      </c>
      <c r="C40" s="6"/>
      <c r="D40" s="6"/>
      <c r="E40" s="6"/>
      <c r="F40" s="6"/>
      <c r="G40" s="10"/>
    </row>
    <row r="41" spans="1:7" x14ac:dyDescent="0.2">
      <c r="A41" s="4"/>
      <c r="B41" s="4" t="s">
        <v>43</v>
      </c>
      <c r="C41" s="6"/>
      <c r="D41" s="6"/>
      <c r="E41" s="6"/>
      <c r="F41" s="6"/>
      <c r="G41" s="10"/>
    </row>
    <row r="42" spans="1:7" x14ac:dyDescent="0.2">
      <c r="A42" s="4"/>
      <c r="B42" s="4" t="s">
        <v>44</v>
      </c>
      <c r="C42" s="6"/>
      <c r="D42" s="6"/>
      <c r="E42" s="6"/>
      <c r="F42" s="6"/>
      <c r="G42" s="10"/>
    </row>
    <row r="43" spans="1:7" x14ac:dyDescent="0.2">
      <c r="A43" s="4"/>
      <c r="B43" s="4" t="s">
        <v>45</v>
      </c>
      <c r="C43" s="6"/>
      <c r="D43" s="6"/>
      <c r="E43" s="6"/>
      <c r="F43" s="6"/>
      <c r="G43" s="10"/>
    </row>
    <row r="44" spans="1:7" x14ac:dyDescent="0.2">
      <c r="A44" s="4"/>
      <c r="B44" s="5" t="s">
        <v>49</v>
      </c>
      <c r="C44" s="6"/>
      <c r="D44" s="6"/>
      <c r="E44" s="6"/>
      <c r="F44" s="6"/>
      <c r="G44" s="10"/>
    </row>
    <row r="45" spans="1:7" x14ac:dyDescent="0.2">
      <c r="A45" s="4"/>
      <c r="B45" s="4" t="s">
        <v>58</v>
      </c>
      <c r="C45" s="6"/>
      <c r="D45" s="6"/>
      <c r="E45" s="6"/>
      <c r="F45" s="6"/>
      <c r="G45" s="10"/>
    </row>
    <row r="46" spans="1:7" x14ac:dyDescent="0.2">
      <c r="A46" s="4"/>
      <c r="B46" s="4" t="s">
        <v>55</v>
      </c>
      <c r="C46" s="6"/>
      <c r="D46" s="6"/>
      <c r="E46" s="6"/>
      <c r="F46" s="6"/>
      <c r="G46" s="10"/>
    </row>
    <row r="47" spans="1:7" x14ac:dyDescent="0.2">
      <c r="A47" s="4"/>
      <c r="B47" s="4" t="s">
        <v>46</v>
      </c>
      <c r="C47" s="6"/>
      <c r="D47" s="6"/>
      <c r="E47" s="6"/>
      <c r="F47" s="6"/>
      <c r="G47" s="10"/>
    </row>
    <row r="48" spans="1:7" x14ac:dyDescent="0.2">
      <c r="A48" s="4"/>
      <c r="B48" s="5" t="s">
        <v>41</v>
      </c>
      <c r="C48" s="6"/>
      <c r="D48" s="6"/>
      <c r="E48" s="6"/>
      <c r="F48" s="6"/>
      <c r="G48" s="10"/>
    </row>
    <row r="49" spans="1:7" x14ac:dyDescent="0.2">
      <c r="A49" s="4"/>
      <c r="B49" s="5" t="s">
        <v>60</v>
      </c>
      <c r="C49" s="4"/>
      <c r="D49" s="4"/>
      <c r="E49" s="4"/>
      <c r="F49" s="4"/>
      <c r="G49" s="10"/>
    </row>
    <row r="50" spans="1:7" x14ac:dyDescent="0.2">
      <c r="A50" s="4"/>
      <c r="B50" s="4" t="s">
        <v>47</v>
      </c>
      <c r="C50" s="4"/>
      <c r="D50" s="4"/>
      <c r="E50" s="4"/>
      <c r="F50" s="4"/>
      <c r="G50" s="10"/>
    </row>
    <row r="51" spans="1:7" x14ac:dyDescent="0.2">
      <c r="A51" s="4"/>
      <c r="B51" s="4" t="s">
        <v>48</v>
      </c>
      <c r="C51" s="4"/>
      <c r="D51" s="4"/>
      <c r="E51" s="4"/>
      <c r="F51" s="4"/>
      <c r="G51" s="10"/>
    </row>
    <row r="52" spans="1:7" x14ac:dyDescent="0.2">
      <c r="A52" s="4"/>
      <c r="B52" s="4" t="s">
        <v>45</v>
      </c>
      <c r="C52" s="4"/>
      <c r="D52" s="4"/>
      <c r="E52" s="4"/>
      <c r="F52" s="4"/>
      <c r="G52" s="10"/>
    </row>
    <row r="53" spans="1:7" x14ac:dyDescent="0.2">
      <c r="A53" s="4"/>
      <c r="B53" s="5" t="s">
        <v>61</v>
      </c>
      <c r="C53" s="4"/>
      <c r="D53" s="4"/>
      <c r="E53" s="4"/>
      <c r="F53" s="4"/>
      <c r="G53" s="10"/>
    </row>
    <row r="54" spans="1:7" x14ac:dyDescent="0.2">
      <c r="A54" s="4"/>
      <c r="B54" s="4" t="s">
        <v>62</v>
      </c>
      <c r="C54" s="4"/>
      <c r="D54" s="4"/>
      <c r="E54" s="4"/>
      <c r="F54" s="4"/>
      <c r="G54" s="10"/>
    </row>
    <row r="55" spans="1:7" x14ac:dyDescent="0.2">
      <c r="A55" s="4"/>
      <c r="B55" s="4" t="s">
        <v>63</v>
      </c>
      <c r="C55" s="4"/>
      <c r="D55" s="4"/>
      <c r="E55" s="4"/>
      <c r="F55" s="4"/>
      <c r="G55" s="10"/>
    </row>
    <row r="56" spans="1:7" x14ac:dyDescent="0.2">
      <c r="A56" s="4"/>
      <c r="B56" s="4" t="s">
        <v>46</v>
      </c>
      <c r="C56" s="4"/>
      <c r="D56" s="4"/>
      <c r="E56" s="4"/>
      <c r="F56" s="4"/>
      <c r="G56" s="10"/>
    </row>
    <row r="57" spans="1:7" x14ac:dyDescent="0.2">
      <c r="A57" s="4"/>
      <c r="B57" s="5" t="s">
        <v>39</v>
      </c>
      <c r="C57" s="4"/>
      <c r="D57" s="4"/>
      <c r="E57" s="4"/>
      <c r="F57" s="4"/>
      <c r="G57" s="10"/>
    </row>
    <row r="58" spans="1:7" x14ac:dyDescent="0.2">
      <c r="A58" s="4"/>
      <c r="B58" s="5" t="s">
        <v>50</v>
      </c>
      <c r="C58" s="4"/>
      <c r="D58" s="4"/>
      <c r="E58" s="4"/>
      <c r="F58" s="4"/>
      <c r="G58" s="10"/>
    </row>
    <row r="59" spans="1:7" x14ac:dyDescent="0.2">
      <c r="A59" s="4"/>
      <c r="B59" s="5" t="s">
        <v>51</v>
      </c>
      <c r="C59" s="4"/>
      <c r="D59" s="4"/>
      <c r="E59" s="4"/>
      <c r="F59" s="4"/>
      <c r="G59" s="10"/>
    </row>
    <row r="60" spans="1:7" x14ac:dyDescent="0.2">
      <c r="A60" s="4"/>
      <c r="B60" s="4" t="s">
        <v>52</v>
      </c>
      <c r="C60" s="4"/>
      <c r="D60" s="4"/>
      <c r="E60" s="4"/>
      <c r="F60" s="4"/>
      <c r="G60" s="10"/>
    </row>
    <row r="61" spans="1:7" x14ac:dyDescent="0.2">
      <c r="A61" s="4"/>
      <c r="B61" s="4" t="s">
        <v>44</v>
      </c>
      <c r="C61" s="4"/>
      <c r="D61" s="4"/>
      <c r="E61" s="4"/>
      <c r="F61" s="4"/>
      <c r="G61" s="10"/>
    </row>
    <row r="62" spans="1:7" x14ac:dyDescent="0.2">
      <c r="A62" s="4"/>
      <c r="B62" s="4" t="s">
        <v>45</v>
      </c>
      <c r="C62" s="4"/>
      <c r="D62" s="4"/>
      <c r="E62" s="4"/>
      <c r="F62" s="4"/>
      <c r="G62" s="10"/>
    </row>
    <row r="63" spans="1:7" x14ac:dyDescent="0.2">
      <c r="A63" s="4"/>
      <c r="B63" s="5" t="s">
        <v>53</v>
      </c>
      <c r="C63" s="4"/>
      <c r="D63" s="4"/>
      <c r="E63" s="4"/>
      <c r="F63" s="4"/>
      <c r="G63" s="10"/>
    </row>
    <row r="64" spans="1:7" x14ac:dyDescent="0.2">
      <c r="A64" s="4"/>
      <c r="B64" s="4" t="s">
        <v>54</v>
      </c>
      <c r="C64" s="4"/>
      <c r="D64" s="4"/>
      <c r="E64" s="4"/>
      <c r="F64" s="4"/>
      <c r="G64" s="10"/>
    </row>
    <row r="65" spans="1:7" x14ac:dyDescent="0.2">
      <c r="A65" s="4"/>
      <c r="B65" s="4" t="s">
        <v>64</v>
      </c>
      <c r="C65" s="4"/>
      <c r="D65" s="4"/>
      <c r="E65" s="4"/>
      <c r="F65" s="4"/>
      <c r="G65" s="10"/>
    </row>
    <row r="66" spans="1:7" x14ac:dyDescent="0.2">
      <c r="A66" s="4"/>
      <c r="B66" s="4" t="s">
        <v>46</v>
      </c>
      <c r="C66" s="4"/>
      <c r="D66" s="4"/>
      <c r="E66" s="4"/>
      <c r="F66" s="4"/>
      <c r="G66" s="10"/>
    </row>
    <row r="67" spans="1:7" x14ac:dyDescent="0.2">
      <c r="A67" s="4"/>
      <c r="B67" s="5" t="s">
        <v>65</v>
      </c>
      <c r="C67" s="4"/>
      <c r="D67" s="4"/>
      <c r="E67" s="4"/>
      <c r="F67" s="4"/>
      <c r="G67" s="10"/>
    </row>
    <row r="68" spans="1:7" x14ac:dyDescent="0.2">
      <c r="A68" s="4"/>
      <c r="B68" s="5" t="s">
        <v>66</v>
      </c>
      <c r="C68" s="4"/>
      <c r="D68" s="4"/>
      <c r="E68" s="4"/>
      <c r="F68" s="4"/>
      <c r="G68" s="10"/>
    </row>
    <row r="69" spans="1:7" x14ac:dyDescent="0.2">
      <c r="A69" s="4"/>
      <c r="B69" s="4" t="s">
        <v>67</v>
      </c>
      <c r="C69" s="4"/>
      <c r="D69" s="4"/>
      <c r="E69" s="4"/>
      <c r="F69" s="4"/>
      <c r="G69" s="10"/>
    </row>
    <row r="70" spans="1:7" x14ac:dyDescent="0.2">
      <c r="A70" s="4"/>
      <c r="B70" s="4" t="s">
        <v>68</v>
      </c>
      <c r="C70" s="4"/>
      <c r="D70" s="4"/>
      <c r="E70" s="4"/>
      <c r="F70" s="4"/>
      <c r="G70" s="10"/>
    </row>
    <row r="71" spans="1:7" x14ac:dyDescent="0.2">
      <c r="A71" s="4"/>
      <c r="B71" s="4" t="s">
        <v>45</v>
      </c>
      <c r="C71" s="4"/>
      <c r="D71" s="4"/>
      <c r="E71" s="4"/>
      <c r="F71" s="4"/>
      <c r="G71" s="10"/>
    </row>
    <row r="72" spans="1:7" x14ac:dyDescent="0.2">
      <c r="A72" s="4"/>
      <c r="B72" s="5" t="s">
        <v>69</v>
      </c>
      <c r="C72" s="4"/>
      <c r="D72" s="4"/>
      <c r="E72" s="4"/>
      <c r="F72" s="4"/>
      <c r="G72" s="10"/>
    </row>
    <row r="73" spans="1:7" x14ac:dyDescent="0.2">
      <c r="A73" s="4"/>
      <c r="B73" s="4" t="s">
        <v>70</v>
      </c>
      <c r="C73" s="4"/>
      <c r="D73" s="4"/>
      <c r="E73" s="4"/>
      <c r="F73" s="4"/>
      <c r="G73" s="10"/>
    </row>
    <row r="74" spans="1:7" x14ac:dyDescent="0.2">
      <c r="A74" s="4"/>
      <c r="B74" s="4" t="s">
        <v>71</v>
      </c>
      <c r="C74" s="4"/>
      <c r="D74" s="4"/>
      <c r="E74" s="4"/>
      <c r="F74" s="4"/>
      <c r="G74" s="10"/>
    </row>
    <row r="75" spans="1:7" x14ac:dyDescent="0.2">
      <c r="A75" s="4"/>
      <c r="B75" s="4" t="s">
        <v>46</v>
      </c>
      <c r="C75" s="4"/>
      <c r="D75" s="4"/>
      <c r="E75" s="4"/>
      <c r="F75" s="4"/>
      <c r="G75" s="10"/>
    </row>
    <row r="76" spans="1:7" x14ac:dyDescent="0.2">
      <c r="A76" s="4"/>
      <c r="B76" s="4"/>
      <c r="C76" s="4"/>
      <c r="D76" s="4"/>
      <c r="E76" s="4"/>
      <c r="F76" s="4"/>
      <c r="G76" s="10"/>
    </row>
  </sheetData>
  <mergeCells count="7">
    <mergeCell ref="A1:G1"/>
    <mergeCell ref="C3:G3"/>
    <mergeCell ref="A5:A6"/>
    <mergeCell ref="B5:B6"/>
    <mergeCell ref="C5:D5"/>
    <mergeCell ref="E5:E6"/>
    <mergeCell ref="F5:G5"/>
  </mergeCells>
  <pageMargins left="0.36" right="0.16" top="0.75" bottom="0.75" header="0.3" footer="0.3"/>
  <pageSetup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workbookViewId="0">
      <selection activeCell="E72" sqref="E72"/>
    </sheetView>
  </sheetViews>
  <sheetFormatPr defaultRowHeight="12.75" x14ac:dyDescent="0.2"/>
  <cols>
    <col min="1" max="1" width="3.140625" style="1" customWidth="1"/>
    <col min="2" max="2" width="41" style="1" customWidth="1"/>
    <col min="3" max="3" width="18.28515625" style="1" customWidth="1"/>
    <col min="4" max="4" width="17.140625" style="1" customWidth="1"/>
    <col min="5" max="5" width="16.5703125" style="1" customWidth="1"/>
    <col min="6" max="6" width="16.42578125" style="1" customWidth="1"/>
    <col min="7" max="7" width="21.28515625" style="9" customWidth="1"/>
    <col min="8" max="8" width="15" style="1" bestFit="1" customWidth="1"/>
    <col min="9" max="9" width="18.28515625" style="1" bestFit="1" customWidth="1"/>
    <col min="10" max="16384" width="9.140625" style="1"/>
  </cols>
  <sheetData>
    <row r="1" spans="1:8" x14ac:dyDescent="0.2">
      <c r="A1" s="16" t="s">
        <v>1</v>
      </c>
      <c r="B1" s="16"/>
      <c r="C1" s="16"/>
      <c r="D1" s="16"/>
      <c r="E1" s="16"/>
      <c r="F1" s="16"/>
      <c r="G1" s="16"/>
    </row>
    <row r="3" spans="1:8" x14ac:dyDescent="0.2">
      <c r="B3" s="1" t="s">
        <v>72</v>
      </c>
      <c r="C3" s="17" t="s">
        <v>80</v>
      </c>
      <c r="D3" s="17"/>
      <c r="E3" s="17"/>
      <c r="F3" s="17"/>
      <c r="G3" s="17"/>
    </row>
    <row r="4" spans="1:8" x14ac:dyDescent="0.2">
      <c r="B4" s="1" t="s">
        <v>78</v>
      </c>
    </row>
    <row r="5" spans="1:8" x14ac:dyDescent="0.2">
      <c r="A5" s="21" t="s">
        <v>2</v>
      </c>
      <c r="B5" s="23" t="s">
        <v>3</v>
      </c>
      <c r="C5" s="25" t="s">
        <v>56</v>
      </c>
      <c r="D5" s="26"/>
      <c r="E5" s="27" t="s">
        <v>7</v>
      </c>
      <c r="F5" s="25" t="s">
        <v>8</v>
      </c>
      <c r="G5" s="26"/>
    </row>
    <row r="6" spans="1:8" ht="25.5" x14ac:dyDescent="0.2">
      <c r="A6" s="22"/>
      <c r="B6" s="24"/>
      <c r="C6" s="11" t="s">
        <v>5</v>
      </c>
      <c r="D6" s="12" t="s">
        <v>6</v>
      </c>
      <c r="E6" s="28"/>
      <c r="F6" s="11" t="s">
        <v>9</v>
      </c>
      <c r="G6" s="11" t="s">
        <v>0</v>
      </c>
    </row>
    <row r="7" spans="1:8" x14ac:dyDescent="0.2">
      <c r="A7" s="4"/>
      <c r="B7" s="5" t="s">
        <v>10</v>
      </c>
      <c r="C7" s="6">
        <f>+C8</f>
        <v>10022476800</v>
      </c>
      <c r="D7" s="6">
        <f>+D8</f>
        <v>4273780700</v>
      </c>
      <c r="E7" s="6">
        <f>+E8</f>
        <v>3462872365.4599996</v>
      </c>
      <c r="F7" s="6">
        <f>+D7-E7</f>
        <v>810908334.54000044</v>
      </c>
      <c r="G7" s="12"/>
      <c r="H7" s="8">
        <f>+E7-3462872365.46</f>
        <v>0</v>
      </c>
    </row>
    <row r="8" spans="1:8" x14ac:dyDescent="0.2">
      <c r="A8" s="4"/>
      <c r="B8" s="5" t="s">
        <v>11</v>
      </c>
      <c r="C8" s="6">
        <f>+C9+C19</f>
        <v>10022476800</v>
      </c>
      <c r="D8" s="6">
        <f>+D9+D19</f>
        <v>4273780700</v>
      </c>
      <c r="E8" s="6">
        <f>+E9+E19</f>
        <v>3462872365.4599996</v>
      </c>
      <c r="F8" s="6">
        <f t="shared" ref="F8:F34" si="0">+D8-E8</f>
        <v>810908334.54000044</v>
      </c>
      <c r="G8" s="12"/>
    </row>
    <row r="9" spans="1:8" x14ac:dyDescent="0.2">
      <c r="A9" s="4"/>
      <c r="B9" s="5" t="s">
        <v>12</v>
      </c>
      <c r="C9" s="6">
        <f>+C10+C11+C12+C13+C14+C15+C16+C18+C17</f>
        <v>9598966200</v>
      </c>
      <c r="D9" s="6">
        <f>+D10+D11+D12+D13+D14+D15+D16+D18+D17</f>
        <v>4002385800</v>
      </c>
      <c r="E9" s="6">
        <f>+E10+E11+E12+E13+E14+E15+E16+E18+E17</f>
        <v>3393715421.4599996</v>
      </c>
      <c r="F9" s="6">
        <f t="shared" si="0"/>
        <v>608670378.54000044</v>
      </c>
      <c r="G9" s="12"/>
    </row>
    <row r="10" spans="1:8" x14ac:dyDescent="0.2">
      <c r="A10" s="4"/>
      <c r="B10" s="4" t="s">
        <v>14</v>
      </c>
      <c r="C10" s="6">
        <v>6557478500</v>
      </c>
      <c r="D10" s="6">
        <v>2614566400</v>
      </c>
      <c r="E10" s="6">
        <v>2524886414.96</v>
      </c>
      <c r="F10" s="6">
        <f t="shared" si="0"/>
        <v>89679985.039999962</v>
      </c>
      <c r="G10" s="12"/>
    </row>
    <row r="11" spans="1:8" x14ac:dyDescent="0.2">
      <c r="A11" s="4"/>
      <c r="B11" s="4" t="s">
        <v>17</v>
      </c>
      <c r="C11" s="6">
        <v>721333500</v>
      </c>
      <c r="D11" s="6">
        <v>276684300</v>
      </c>
      <c r="E11" s="6">
        <v>269470270.99000001</v>
      </c>
      <c r="F11" s="6">
        <f t="shared" si="0"/>
        <v>7214029.0099999905</v>
      </c>
      <c r="G11" s="12"/>
    </row>
    <row r="12" spans="1:8" ht="140.25" x14ac:dyDescent="0.2">
      <c r="A12" s="4"/>
      <c r="B12" s="4" t="s">
        <v>15</v>
      </c>
      <c r="C12" s="6">
        <f>408892300-281280000</f>
        <v>127612300</v>
      </c>
      <c r="D12" s="6">
        <v>53095600</v>
      </c>
      <c r="E12" s="6">
        <v>17118144</v>
      </c>
      <c r="F12" s="6">
        <f t="shared" si="0"/>
        <v>35977456</v>
      </c>
      <c r="G12" s="7" t="s">
        <v>82</v>
      </c>
    </row>
    <row r="13" spans="1:8" x14ac:dyDescent="0.2">
      <c r="A13" s="4"/>
      <c r="B13" s="4" t="s">
        <v>16</v>
      </c>
      <c r="C13" s="6">
        <v>396028400</v>
      </c>
      <c r="D13" s="6">
        <v>165760700</v>
      </c>
      <c r="E13" s="6">
        <v>121046492.81</v>
      </c>
      <c r="F13" s="6">
        <f t="shared" si="0"/>
        <v>44714207.189999998</v>
      </c>
      <c r="G13" s="12"/>
    </row>
    <row r="14" spans="1:8" x14ac:dyDescent="0.2">
      <c r="A14" s="4"/>
      <c r="B14" s="4" t="s">
        <v>18</v>
      </c>
      <c r="C14" s="6">
        <v>970000</v>
      </c>
      <c r="D14" s="6">
        <v>419000</v>
      </c>
      <c r="E14" s="6">
        <v>60000</v>
      </c>
      <c r="F14" s="6">
        <f t="shared" si="0"/>
        <v>359000</v>
      </c>
      <c r="G14" s="12"/>
    </row>
    <row r="15" spans="1:8" x14ac:dyDescent="0.2">
      <c r="A15" s="4"/>
      <c r="B15" s="4" t="s">
        <v>19</v>
      </c>
      <c r="C15" s="6">
        <f>60807900+281280000</f>
        <v>342087900</v>
      </c>
      <c r="D15" s="6">
        <v>121718700</v>
      </c>
      <c r="E15" s="6">
        <v>52947100.100000001</v>
      </c>
      <c r="F15" s="6">
        <f t="shared" si="0"/>
        <v>68771599.900000006</v>
      </c>
      <c r="G15" s="12"/>
    </row>
    <row r="16" spans="1:8" x14ac:dyDescent="0.2">
      <c r="A16" s="4"/>
      <c r="B16" s="4" t="s">
        <v>20</v>
      </c>
      <c r="C16" s="6">
        <v>708992900</v>
      </c>
      <c r="D16" s="6">
        <v>412273200</v>
      </c>
      <c r="E16" s="6">
        <v>174671085</v>
      </c>
      <c r="F16" s="6">
        <f t="shared" si="0"/>
        <v>237602115</v>
      </c>
      <c r="G16" s="12"/>
    </row>
    <row r="17" spans="1:7" x14ac:dyDescent="0.2">
      <c r="A17" s="4"/>
      <c r="B17" s="4" t="s">
        <v>74</v>
      </c>
      <c r="C17" s="6">
        <v>623693000</v>
      </c>
      <c r="D17" s="6">
        <v>293679600</v>
      </c>
      <c r="E17" s="6">
        <v>217864073.59999999</v>
      </c>
      <c r="F17" s="6">
        <f t="shared" si="0"/>
        <v>75815526.400000006</v>
      </c>
      <c r="G17" s="12"/>
    </row>
    <row r="18" spans="1:7" x14ac:dyDescent="0.2">
      <c r="A18" s="4"/>
      <c r="B18" s="4" t="s">
        <v>13</v>
      </c>
      <c r="C18" s="6">
        <v>120769700</v>
      </c>
      <c r="D18" s="6">
        <v>64188300</v>
      </c>
      <c r="E18" s="6">
        <v>15651840</v>
      </c>
      <c r="F18" s="6">
        <f t="shared" si="0"/>
        <v>48536460</v>
      </c>
      <c r="G18" s="12"/>
    </row>
    <row r="19" spans="1:7" x14ac:dyDescent="0.2">
      <c r="A19" s="4"/>
      <c r="B19" s="5" t="s">
        <v>21</v>
      </c>
      <c r="C19" s="6">
        <f>+C20+C21</f>
        <v>423510600</v>
      </c>
      <c r="D19" s="6">
        <f>+D20+D21</f>
        <v>271394900</v>
      </c>
      <c r="E19" s="6">
        <f>+E20+E21</f>
        <v>69156944</v>
      </c>
      <c r="F19" s="6">
        <f t="shared" si="0"/>
        <v>202237956</v>
      </c>
      <c r="G19" s="12"/>
    </row>
    <row r="20" spans="1:7" x14ac:dyDescent="0.2">
      <c r="A20" s="4"/>
      <c r="B20" s="5" t="s">
        <v>59</v>
      </c>
      <c r="C20" s="6">
        <v>3000000</v>
      </c>
      <c r="D20" s="6">
        <v>3000000</v>
      </c>
      <c r="E20" s="6">
        <v>1209430</v>
      </c>
      <c r="F20" s="6">
        <f t="shared" si="0"/>
        <v>1790570</v>
      </c>
      <c r="G20" s="12"/>
    </row>
    <row r="21" spans="1:7" x14ac:dyDescent="0.2">
      <c r="A21" s="4"/>
      <c r="B21" s="5" t="s">
        <v>22</v>
      </c>
      <c r="C21" s="6">
        <f>+C22+C23</f>
        <v>420510600</v>
      </c>
      <c r="D21" s="6">
        <f>+D22</f>
        <v>268394900</v>
      </c>
      <c r="E21" s="6">
        <f>+E22</f>
        <v>67947514</v>
      </c>
      <c r="F21" s="6">
        <f t="shared" si="0"/>
        <v>200447386</v>
      </c>
      <c r="G21" s="12"/>
    </row>
    <row r="22" spans="1:7" x14ac:dyDescent="0.2">
      <c r="A22" s="4"/>
      <c r="B22" s="4" t="s">
        <v>23</v>
      </c>
      <c r="C22" s="6">
        <f>296093300+91257300+33160000</f>
        <v>420510600</v>
      </c>
      <c r="D22" s="6">
        <v>268394900</v>
      </c>
      <c r="E22" s="6">
        <v>67947514</v>
      </c>
      <c r="F22" s="6">
        <f t="shared" si="0"/>
        <v>200447386</v>
      </c>
      <c r="G22" s="12"/>
    </row>
    <row r="23" spans="1:7" x14ac:dyDescent="0.2">
      <c r="A23" s="4"/>
      <c r="B23" s="4" t="s">
        <v>24</v>
      </c>
      <c r="C23" s="6"/>
      <c r="D23" s="6"/>
      <c r="E23" s="6"/>
      <c r="F23" s="6">
        <f t="shared" si="0"/>
        <v>0</v>
      </c>
      <c r="G23" s="10"/>
    </row>
    <row r="24" spans="1:7" x14ac:dyDescent="0.2">
      <c r="A24" s="4"/>
      <c r="B24" s="5" t="s">
        <v>25</v>
      </c>
      <c r="C24" s="6"/>
      <c r="D24" s="6"/>
      <c r="E24" s="6"/>
      <c r="F24" s="6">
        <f t="shared" si="0"/>
        <v>0</v>
      </c>
      <c r="G24" s="10"/>
    </row>
    <row r="25" spans="1:7" x14ac:dyDescent="0.2">
      <c r="A25" s="4"/>
      <c r="B25" s="5" t="s">
        <v>26</v>
      </c>
      <c r="C25" s="6"/>
      <c r="D25" s="6"/>
      <c r="E25" s="6"/>
      <c r="F25" s="6">
        <f t="shared" si="0"/>
        <v>0</v>
      </c>
      <c r="G25" s="10"/>
    </row>
    <row r="26" spans="1:7" x14ac:dyDescent="0.2">
      <c r="A26" s="4"/>
      <c r="B26" s="5" t="s">
        <v>27</v>
      </c>
      <c r="C26" s="6"/>
      <c r="D26" s="6"/>
      <c r="E26" s="6"/>
      <c r="F26" s="6">
        <f t="shared" si="0"/>
        <v>0</v>
      </c>
      <c r="G26" s="10"/>
    </row>
    <row r="27" spans="1:7" x14ac:dyDescent="0.2">
      <c r="A27" s="4"/>
      <c r="B27" s="5" t="s">
        <v>28</v>
      </c>
      <c r="C27" s="6"/>
      <c r="D27" s="6"/>
      <c r="E27" s="6"/>
      <c r="F27" s="6">
        <f t="shared" si="0"/>
        <v>0</v>
      </c>
      <c r="G27" s="10"/>
    </row>
    <row r="28" spans="1:7" x14ac:dyDescent="0.2">
      <c r="A28" s="4"/>
      <c r="B28" s="5" t="s">
        <v>29</v>
      </c>
      <c r="C28" s="6"/>
      <c r="D28" s="6"/>
      <c r="E28" s="6"/>
      <c r="F28" s="6">
        <f t="shared" si="0"/>
        <v>0</v>
      </c>
      <c r="G28" s="10"/>
    </row>
    <row r="29" spans="1:7" x14ac:dyDescent="0.2">
      <c r="A29" s="4"/>
      <c r="B29" s="5" t="s">
        <v>30</v>
      </c>
      <c r="C29" s="6">
        <f>+C7</f>
        <v>10022476800</v>
      </c>
      <c r="D29" s="6">
        <f>+D7</f>
        <v>4273780700</v>
      </c>
      <c r="E29" s="6">
        <f>+D29</f>
        <v>4273780700</v>
      </c>
      <c r="F29" s="6">
        <f t="shared" si="0"/>
        <v>0</v>
      </c>
      <c r="G29" s="10"/>
    </row>
    <row r="30" spans="1:7" x14ac:dyDescent="0.2">
      <c r="A30" s="4"/>
      <c r="B30" s="4" t="s">
        <v>31</v>
      </c>
      <c r="C30" s="6">
        <f>+C29-C34</f>
        <v>10018376800</v>
      </c>
      <c r="D30" s="6">
        <f>+D29-D34</f>
        <v>4272072200</v>
      </c>
      <c r="E30" s="6">
        <f>+E29-E34</f>
        <v>4269073800</v>
      </c>
      <c r="F30" s="6">
        <f t="shared" si="0"/>
        <v>2998400</v>
      </c>
      <c r="G30" s="10"/>
    </row>
    <row r="31" spans="1:7" x14ac:dyDescent="0.2">
      <c r="A31" s="4"/>
      <c r="B31" s="4" t="s">
        <v>32</v>
      </c>
      <c r="C31" s="6"/>
      <c r="D31" s="6"/>
      <c r="E31" s="6"/>
      <c r="F31" s="6">
        <f t="shared" si="0"/>
        <v>0</v>
      </c>
      <c r="G31" s="10"/>
    </row>
    <row r="32" spans="1:7" x14ac:dyDescent="0.2">
      <c r="A32" s="4"/>
      <c r="B32" s="4" t="s">
        <v>33</v>
      </c>
      <c r="C32" s="6"/>
      <c r="D32" s="6"/>
      <c r="E32" s="6"/>
      <c r="F32" s="6">
        <f t="shared" si="0"/>
        <v>0</v>
      </c>
      <c r="G32" s="10"/>
    </row>
    <row r="33" spans="1:7" x14ac:dyDescent="0.2">
      <c r="A33" s="4"/>
      <c r="B33" s="4" t="s">
        <v>34</v>
      </c>
      <c r="C33" s="6"/>
      <c r="D33" s="6"/>
      <c r="E33" s="6"/>
      <c r="F33" s="6">
        <f t="shared" si="0"/>
        <v>0</v>
      </c>
      <c r="G33" s="10"/>
    </row>
    <row r="34" spans="1:7" x14ac:dyDescent="0.2">
      <c r="A34" s="4"/>
      <c r="B34" s="4" t="s">
        <v>35</v>
      </c>
      <c r="C34" s="6">
        <v>4100000</v>
      </c>
      <c r="D34" s="6">
        <v>1708500</v>
      </c>
      <c r="E34" s="6">
        <v>4706900</v>
      </c>
      <c r="F34" s="6">
        <f t="shared" si="0"/>
        <v>-2998400</v>
      </c>
      <c r="G34" s="10"/>
    </row>
    <row r="35" spans="1:7" x14ac:dyDescent="0.2">
      <c r="A35" s="4"/>
      <c r="B35" s="4" t="s">
        <v>36</v>
      </c>
      <c r="C35" s="6"/>
      <c r="D35" s="6"/>
      <c r="E35" s="6"/>
      <c r="F35" s="6"/>
      <c r="G35" s="10"/>
    </row>
    <row r="36" spans="1:7" x14ac:dyDescent="0.2">
      <c r="A36" s="4"/>
      <c r="B36" s="4" t="s">
        <v>37</v>
      </c>
      <c r="C36" s="6"/>
      <c r="D36" s="6"/>
      <c r="E36" s="6"/>
      <c r="F36" s="6"/>
      <c r="G36" s="10"/>
    </row>
    <row r="37" spans="1:7" x14ac:dyDescent="0.2">
      <c r="A37" s="4"/>
      <c r="B37" s="4" t="s">
        <v>38</v>
      </c>
      <c r="C37" s="6"/>
      <c r="D37" s="6"/>
      <c r="E37" s="6"/>
      <c r="F37" s="6"/>
      <c r="G37" s="10"/>
    </row>
    <row r="38" spans="1:7" x14ac:dyDescent="0.2">
      <c r="A38" s="4"/>
      <c r="B38" s="5" t="s">
        <v>39</v>
      </c>
      <c r="C38" s="6" t="s">
        <v>73</v>
      </c>
      <c r="D38" s="6"/>
      <c r="E38" s="6"/>
      <c r="F38" s="6"/>
      <c r="G38" s="10"/>
    </row>
    <row r="39" spans="1:7" x14ac:dyDescent="0.2">
      <c r="A39" s="4"/>
      <c r="B39" s="5" t="s">
        <v>40</v>
      </c>
      <c r="C39" s="6"/>
      <c r="D39" s="6"/>
      <c r="E39" s="6"/>
      <c r="F39" s="6"/>
      <c r="G39" s="10"/>
    </row>
    <row r="40" spans="1:7" x14ac:dyDescent="0.2">
      <c r="A40" s="4"/>
      <c r="B40" s="5" t="s">
        <v>42</v>
      </c>
      <c r="C40" s="6"/>
      <c r="D40" s="6"/>
      <c r="E40" s="6"/>
      <c r="F40" s="6"/>
      <c r="G40" s="10"/>
    </row>
    <row r="41" spans="1:7" x14ac:dyDescent="0.2">
      <c r="A41" s="4"/>
      <c r="B41" s="4" t="s">
        <v>43</v>
      </c>
      <c r="C41" s="6"/>
      <c r="D41" s="6"/>
      <c r="E41" s="6"/>
      <c r="F41" s="6"/>
      <c r="G41" s="10"/>
    </row>
    <row r="42" spans="1:7" x14ac:dyDescent="0.2">
      <c r="A42" s="4"/>
      <c r="B42" s="4" t="s">
        <v>44</v>
      </c>
      <c r="C42" s="6"/>
      <c r="D42" s="6"/>
      <c r="E42" s="6"/>
      <c r="F42" s="6"/>
      <c r="G42" s="10"/>
    </row>
    <row r="43" spans="1:7" x14ac:dyDescent="0.2">
      <c r="A43" s="4"/>
      <c r="B43" s="4" t="s">
        <v>45</v>
      </c>
      <c r="C43" s="6"/>
      <c r="D43" s="6"/>
      <c r="E43" s="6"/>
      <c r="F43" s="6"/>
      <c r="G43" s="10"/>
    </row>
    <row r="44" spans="1:7" x14ac:dyDescent="0.2">
      <c r="A44" s="4"/>
      <c r="B44" s="5" t="s">
        <v>49</v>
      </c>
      <c r="C44" s="6"/>
      <c r="D44" s="6"/>
      <c r="E44" s="6"/>
      <c r="F44" s="6"/>
      <c r="G44" s="10"/>
    </row>
    <row r="45" spans="1:7" x14ac:dyDescent="0.2">
      <c r="A45" s="4"/>
      <c r="B45" s="4" t="s">
        <v>58</v>
      </c>
      <c r="C45" s="6"/>
      <c r="D45" s="6"/>
      <c r="E45" s="6"/>
      <c r="F45" s="6"/>
      <c r="G45" s="10"/>
    </row>
    <row r="46" spans="1:7" x14ac:dyDescent="0.2">
      <c r="A46" s="4"/>
      <c r="B46" s="4" t="s">
        <v>55</v>
      </c>
      <c r="C46" s="6"/>
      <c r="D46" s="6"/>
      <c r="E46" s="6"/>
      <c r="F46" s="6"/>
      <c r="G46" s="10"/>
    </row>
    <row r="47" spans="1:7" x14ac:dyDescent="0.2">
      <c r="A47" s="4"/>
      <c r="B47" s="4" t="s">
        <v>46</v>
      </c>
      <c r="C47" s="6"/>
      <c r="D47" s="6"/>
      <c r="E47" s="6"/>
      <c r="F47" s="6"/>
      <c r="G47" s="10"/>
    </row>
    <row r="48" spans="1:7" x14ac:dyDescent="0.2">
      <c r="A48" s="4"/>
      <c r="B48" s="5" t="s">
        <v>41</v>
      </c>
      <c r="C48" s="6"/>
      <c r="D48" s="6"/>
      <c r="E48" s="6"/>
      <c r="F48" s="6"/>
      <c r="G48" s="10"/>
    </row>
    <row r="49" spans="1:7" x14ac:dyDescent="0.2">
      <c r="A49" s="4"/>
      <c r="B49" s="5" t="s">
        <v>60</v>
      </c>
      <c r="C49" s="4"/>
      <c r="D49" s="4"/>
      <c r="E49" s="4"/>
      <c r="F49" s="4"/>
      <c r="G49" s="10"/>
    </row>
    <row r="50" spans="1:7" x14ac:dyDescent="0.2">
      <c r="A50" s="4"/>
      <c r="B50" s="4" t="s">
        <v>47</v>
      </c>
      <c r="C50" s="4"/>
      <c r="D50" s="4"/>
      <c r="E50" s="4"/>
      <c r="F50" s="4"/>
      <c r="G50" s="10"/>
    </row>
    <row r="51" spans="1:7" x14ac:dyDescent="0.2">
      <c r="A51" s="4"/>
      <c r="B51" s="4" t="s">
        <v>48</v>
      </c>
      <c r="C51" s="4"/>
      <c r="D51" s="4"/>
      <c r="E51" s="4"/>
      <c r="F51" s="4"/>
      <c r="G51" s="10"/>
    </row>
    <row r="52" spans="1:7" x14ac:dyDescent="0.2">
      <c r="A52" s="4"/>
      <c r="B52" s="4" t="s">
        <v>45</v>
      </c>
      <c r="C52" s="4"/>
      <c r="D52" s="4"/>
      <c r="E52" s="4"/>
      <c r="F52" s="4"/>
      <c r="G52" s="10"/>
    </row>
    <row r="53" spans="1:7" x14ac:dyDescent="0.2">
      <c r="A53" s="4"/>
      <c r="B53" s="5" t="s">
        <v>61</v>
      </c>
      <c r="C53" s="4"/>
      <c r="D53" s="4"/>
      <c r="E53" s="4"/>
      <c r="F53" s="4"/>
      <c r="G53" s="10"/>
    </row>
    <row r="54" spans="1:7" x14ac:dyDescent="0.2">
      <c r="A54" s="4"/>
      <c r="B54" s="4" t="s">
        <v>62</v>
      </c>
      <c r="C54" s="4"/>
      <c r="D54" s="4"/>
      <c r="E54" s="4"/>
      <c r="F54" s="4"/>
      <c r="G54" s="10"/>
    </row>
    <row r="55" spans="1:7" x14ac:dyDescent="0.2">
      <c r="A55" s="4"/>
      <c r="B55" s="4" t="s">
        <v>63</v>
      </c>
      <c r="C55" s="4"/>
      <c r="D55" s="4"/>
      <c r="E55" s="4"/>
      <c r="F55" s="4"/>
      <c r="G55" s="10"/>
    </row>
    <row r="56" spans="1:7" x14ac:dyDescent="0.2">
      <c r="A56" s="4"/>
      <c r="B56" s="4" t="s">
        <v>46</v>
      </c>
      <c r="C56" s="4"/>
      <c r="D56" s="4"/>
      <c r="E56" s="4"/>
      <c r="F56" s="4"/>
      <c r="G56" s="10"/>
    </row>
    <row r="57" spans="1:7" x14ac:dyDescent="0.2">
      <c r="A57" s="4"/>
      <c r="B57" s="5" t="s">
        <v>39</v>
      </c>
      <c r="C57" s="4"/>
      <c r="D57" s="4"/>
      <c r="E57" s="4"/>
      <c r="F57" s="4"/>
      <c r="G57" s="10"/>
    </row>
    <row r="58" spans="1:7" x14ac:dyDescent="0.2">
      <c r="A58" s="4"/>
      <c r="B58" s="5" t="s">
        <v>50</v>
      </c>
      <c r="C58" s="4"/>
      <c r="D58" s="4"/>
      <c r="E58" s="4"/>
      <c r="F58" s="4"/>
      <c r="G58" s="10"/>
    </row>
    <row r="59" spans="1:7" x14ac:dyDescent="0.2">
      <c r="A59" s="4"/>
      <c r="B59" s="5" t="s">
        <v>51</v>
      </c>
      <c r="C59" s="4"/>
      <c r="D59" s="4"/>
      <c r="E59" s="4"/>
      <c r="F59" s="4"/>
      <c r="G59" s="10"/>
    </row>
    <row r="60" spans="1:7" x14ac:dyDescent="0.2">
      <c r="A60" s="4"/>
      <c r="B60" s="4" t="s">
        <v>52</v>
      </c>
      <c r="C60" s="4"/>
      <c r="D60" s="4"/>
      <c r="E60" s="4"/>
      <c r="F60" s="4"/>
      <c r="G60" s="10"/>
    </row>
    <row r="61" spans="1:7" x14ac:dyDescent="0.2">
      <c r="A61" s="4"/>
      <c r="B61" s="4" t="s">
        <v>44</v>
      </c>
      <c r="C61" s="4"/>
      <c r="D61" s="4"/>
      <c r="E61" s="4"/>
      <c r="F61" s="4"/>
      <c r="G61" s="10"/>
    </row>
    <row r="62" spans="1:7" x14ac:dyDescent="0.2">
      <c r="A62" s="4"/>
      <c r="B62" s="4" t="s">
        <v>45</v>
      </c>
      <c r="C62" s="4"/>
      <c r="D62" s="4"/>
      <c r="E62" s="4"/>
      <c r="F62" s="4"/>
      <c r="G62" s="10"/>
    </row>
    <row r="63" spans="1:7" x14ac:dyDescent="0.2">
      <c r="A63" s="4"/>
      <c r="B63" s="5" t="s">
        <v>53</v>
      </c>
      <c r="C63" s="4"/>
      <c r="D63" s="4"/>
      <c r="E63" s="4"/>
      <c r="F63" s="4"/>
      <c r="G63" s="10"/>
    </row>
    <row r="64" spans="1:7" x14ac:dyDescent="0.2">
      <c r="A64" s="4"/>
      <c r="B64" s="4" t="s">
        <v>54</v>
      </c>
      <c r="C64" s="4"/>
      <c r="D64" s="4"/>
      <c r="E64" s="4"/>
      <c r="F64" s="4"/>
      <c r="G64" s="10"/>
    </row>
    <row r="65" spans="1:7" x14ac:dyDescent="0.2">
      <c r="A65" s="4"/>
      <c r="B65" s="4" t="s">
        <v>64</v>
      </c>
      <c r="C65" s="4"/>
      <c r="D65" s="4"/>
      <c r="E65" s="4"/>
      <c r="F65" s="4"/>
      <c r="G65" s="10"/>
    </row>
    <row r="66" spans="1:7" x14ac:dyDescent="0.2">
      <c r="A66" s="4"/>
      <c r="B66" s="4" t="s">
        <v>46</v>
      </c>
      <c r="C66" s="4"/>
      <c r="D66" s="4"/>
      <c r="E66" s="4"/>
      <c r="F66" s="4"/>
      <c r="G66" s="10"/>
    </row>
    <row r="67" spans="1:7" x14ac:dyDescent="0.2">
      <c r="A67" s="4"/>
      <c r="B67" s="5" t="s">
        <v>65</v>
      </c>
      <c r="C67" s="4"/>
      <c r="D67" s="4"/>
      <c r="E67" s="4"/>
      <c r="F67" s="4"/>
      <c r="G67" s="10"/>
    </row>
    <row r="68" spans="1:7" x14ac:dyDescent="0.2">
      <c r="A68" s="4"/>
      <c r="B68" s="5" t="s">
        <v>66</v>
      </c>
      <c r="C68" s="4"/>
      <c r="D68" s="4"/>
      <c r="E68" s="4"/>
      <c r="F68" s="4"/>
      <c r="G68" s="10"/>
    </row>
    <row r="69" spans="1:7" x14ac:dyDescent="0.2">
      <c r="A69" s="4"/>
      <c r="B69" s="4" t="s">
        <v>67</v>
      </c>
      <c r="C69" s="4"/>
      <c r="D69" s="4"/>
      <c r="E69" s="4"/>
      <c r="F69" s="4"/>
      <c r="G69" s="10"/>
    </row>
    <row r="70" spans="1:7" x14ac:dyDescent="0.2">
      <c r="A70" s="4"/>
      <c r="B70" s="4" t="s">
        <v>68</v>
      </c>
      <c r="C70" s="4"/>
      <c r="D70" s="4"/>
      <c r="E70" s="4"/>
      <c r="F70" s="4"/>
      <c r="G70" s="10"/>
    </row>
    <row r="71" spans="1:7" x14ac:dyDescent="0.2">
      <c r="A71" s="4"/>
      <c r="B71" s="4" t="s">
        <v>45</v>
      </c>
      <c r="C71" s="4"/>
      <c r="D71" s="4"/>
      <c r="E71" s="4"/>
      <c r="F71" s="4"/>
      <c r="G71" s="10"/>
    </row>
    <row r="72" spans="1:7" x14ac:dyDescent="0.2">
      <c r="A72" s="4"/>
      <c r="B72" s="5" t="s">
        <v>69</v>
      </c>
      <c r="C72" s="4"/>
      <c r="D72" s="4"/>
      <c r="E72" s="4"/>
      <c r="F72" s="4"/>
      <c r="G72" s="10"/>
    </row>
    <row r="73" spans="1:7" x14ac:dyDescent="0.2">
      <c r="A73" s="4"/>
      <c r="B73" s="4" t="s">
        <v>70</v>
      </c>
      <c r="C73" s="4"/>
      <c r="D73" s="4"/>
      <c r="E73" s="4"/>
      <c r="F73" s="4"/>
      <c r="G73" s="10"/>
    </row>
    <row r="74" spans="1:7" x14ac:dyDescent="0.2">
      <c r="A74" s="4"/>
      <c r="B74" s="4" t="s">
        <v>71</v>
      </c>
      <c r="C74" s="4"/>
      <c r="D74" s="4"/>
      <c r="E74" s="4"/>
      <c r="F74" s="4"/>
      <c r="G74" s="10"/>
    </row>
    <row r="75" spans="1:7" x14ac:dyDescent="0.2">
      <c r="A75" s="4"/>
      <c r="B75" s="4" t="s">
        <v>46</v>
      </c>
      <c r="C75" s="4"/>
      <c r="D75" s="4"/>
      <c r="E75" s="4"/>
      <c r="F75" s="4"/>
      <c r="G75" s="10"/>
    </row>
    <row r="76" spans="1:7" x14ac:dyDescent="0.2">
      <c r="A76" s="4"/>
      <c r="B76" s="4"/>
      <c r="C76" s="4"/>
      <c r="D76" s="4"/>
      <c r="E76" s="4"/>
      <c r="F76" s="4"/>
      <c r="G76" s="10"/>
    </row>
  </sheetData>
  <mergeCells count="7">
    <mergeCell ref="A1:G1"/>
    <mergeCell ref="C3:G3"/>
    <mergeCell ref="A5:A6"/>
    <mergeCell ref="B5:B6"/>
    <mergeCell ref="C5:D5"/>
    <mergeCell ref="E5:E6"/>
    <mergeCell ref="F5:G5"/>
  </mergeCells>
  <pageMargins left="0.16" right="0.16" top="0.75" bottom="0.75" header="0.3" footer="0.3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selection activeCell="G6" sqref="G6"/>
    </sheetView>
  </sheetViews>
  <sheetFormatPr defaultRowHeight="12.75" x14ac:dyDescent="0.2"/>
  <cols>
    <col min="1" max="1" width="3.140625" style="1" customWidth="1"/>
    <col min="2" max="2" width="39.42578125" style="1" customWidth="1"/>
    <col min="3" max="3" width="17.28515625" style="1" customWidth="1"/>
    <col min="4" max="4" width="17.140625" style="1" customWidth="1"/>
    <col min="5" max="5" width="16.5703125" style="1" customWidth="1"/>
    <col min="6" max="6" width="16.42578125" style="1" customWidth="1"/>
    <col min="7" max="7" width="24.28515625" style="9" customWidth="1"/>
    <col min="8" max="8" width="15" style="1" bestFit="1" customWidth="1"/>
    <col min="9" max="9" width="18.28515625" style="1" bestFit="1" customWidth="1"/>
    <col min="10" max="16384" width="9.140625" style="1"/>
  </cols>
  <sheetData>
    <row r="1" spans="1:7" x14ac:dyDescent="0.2">
      <c r="A1" s="16" t="s">
        <v>1</v>
      </c>
      <c r="B1" s="16"/>
      <c r="C1" s="16"/>
      <c r="D1" s="16"/>
      <c r="E1" s="16"/>
      <c r="F1" s="16"/>
      <c r="G1" s="16"/>
    </row>
    <row r="3" spans="1:7" x14ac:dyDescent="0.2">
      <c r="B3" s="1" t="s">
        <v>72</v>
      </c>
      <c r="C3" s="17" t="s">
        <v>81</v>
      </c>
      <c r="D3" s="17"/>
      <c r="E3" s="17"/>
      <c r="F3" s="17"/>
      <c r="G3" s="17"/>
    </row>
    <row r="4" spans="1:7" x14ac:dyDescent="0.2">
      <c r="B4" s="1" t="s">
        <v>78</v>
      </c>
    </row>
    <row r="5" spans="1:7" x14ac:dyDescent="0.2">
      <c r="A5" s="21" t="s">
        <v>2</v>
      </c>
      <c r="B5" s="23" t="s">
        <v>3</v>
      </c>
      <c r="C5" s="25" t="s">
        <v>56</v>
      </c>
      <c r="D5" s="26"/>
      <c r="E5" s="27" t="s">
        <v>7</v>
      </c>
      <c r="F5" s="25" t="s">
        <v>8</v>
      </c>
      <c r="G5" s="26"/>
    </row>
    <row r="6" spans="1:7" ht="25.5" x14ac:dyDescent="0.2">
      <c r="A6" s="22"/>
      <c r="B6" s="24"/>
      <c r="C6" s="11" t="s">
        <v>5</v>
      </c>
      <c r="D6" s="12" t="s">
        <v>6</v>
      </c>
      <c r="E6" s="28"/>
      <c r="F6" s="11" t="s">
        <v>9</v>
      </c>
      <c r="G6" s="11" t="s">
        <v>0</v>
      </c>
    </row>
    <row r="7" spans="1:7" x14ac:dyDescent="0.2">
      <c r="A7" s="4"/>
      <c r="B7" s="5" t="s">
        <v>10</v>
      </c>
      <c r="C7" s="6">
        <f>+C8</f>
        <v>10022476800</v>
      </c>
      <c r="D7" s="6">
        <f>+D8</f>
        <v>5327725600</v>
      </c>
      <c r="E7" s="6">
        <f>+E8</f>
        <v>4344483820.8999996</v>
      </c>
      <c r="F7" s="6">
        <f>+D7-E7</f>
        <v>983241779.10000038</v>
      </c>
      <c r="G7" s="12"/>
    </row>
    <row r="8" spans="1:7" x14ac:dyDescent="0.2">
      <c r="A8" s="4"/>
      <c r="B8" s="5" t="s">
        <v>11</v>
      </c>
      <c r="C8" s="6">
        <f>+C9+C19</f>
        <v>10022476800</v>
      </c>
      <c r="D8" s="6">
        <f>+D9+D19</f>
        <v>5327725600</v>
      </c>
      <c r="E8" s="6">
        <f>+E9+E19</f>
        <v>4344483820.8999996</v>
      </c>
      <c r="F8" s="6">
        <f t="shared" ref="F8:F34" si="0">+D8-E8</f>
        <v>983241779.10000038</v>
      </c>
      <c r="G8" s="12"/>
    </row>
    <row r="9" spans="1:7" x14ac:dyDescent="0.2">
      <c r="A9" s="4"/>
      <c r="B9" s="5" t="s">
        <v>12</v>
      </c>
      <c r="C9" s="6">
        <f>+C10+C11+C12+C13+C14+C15+C16+C18+C17</f>
        <v>9598966200</v>
      </c>
      <c r="D9" s="6">
        <f>+D10+D11+D12+D13+D14+D15+D16+D18+D17</f>
        <v>4968003400</v>
      </c>
      <c r="E9" s="6">
        <f>+E10+E11+E12+E13+E14+E15+E16+E18+E17</f>
        <v>4263124706.9000001</v>
      </c>
      <c r="F9" s="6">
        <f t="shared" si="0"/>
        <v>704878693.0999999</v>
      </c>
      <c r="G9" s="12"/>
    </row>
    <row r="10" spans="1:7" x14ac:dyDescent="0.2">
      <c r="A10" s="4"/>
      <c r="B10" s="4" t="s">
        <v>14</v>
      </c>
      <c r="C10" s="6">
        <v>6557478500</v>
      </c>
      <c r="D10" s="6">
        <v>3243875400</v>
      </c>
      <c r="E10" s="6">
        <v>3122022704.73</v>
      </c>
      <c r="F10" s="6">
        <f t="shared" si="0"/>
        <v>121852695.26999998</v>
      </c>
      <c r="G10" s="12"/>
    </row>
    <row r="11" spans="1:7" x14ac:dyDescent="0.2">
      <c r="A11" s="4"/>
      <c r="B11" s="4" t="s">
        <v>17</v>
      </c>
      <c r="C11" s="6">
        <v>721333500</v>
      </c>
      <c r="D11" s="6">
        <v>341010900</v>
      </c>
      <c r="E11" s="6">
        <v>331651224.88</v>
      </c>
      <c r="F11" s="6">
        <f t="shared" si="0"/>
        <v>9359675.1200000048</v>
      </c>
      <c r="G11" s="12"/>
    </row>
    <row r="12" spans="1:7" ht="127.5" x14ac:dyDescent="0.2">
      <c r="A12" s="4"/>
      <c r="B12" s="13" t="s">
        <v>15</v>
      </c>
      <c r="C12" s="14">
        <f>408892300-281280000</f>
        <v>127612300</v>
      </c>
      <c r="D12" s="14">
        <v>62138300</v>
      </c>
      <c r="E12" s="14">
        <v>20914552</v>
      </c>
      <c r="F12" s="14">
        <f t="shared" si="0"/>
        <v>41223748</v>
      </c>
      <c r="G12" s="7" t="s">
        <v>82</v>
      </c>
    </row>
    <row r="13" spans="1:7" x14ac:dyDescent="0.2">
      <c r="A13" s="4"/>
      <c r="B13" s="4" t="s">
        <v>16</v>
      </c>
      <c r="C13" s="6">
        <v>396028400</v>
      </c>
      <c r="D13" s="6">
        <v>204015700</v>
      </c>
      <c r="E13" s="6">
        <v>191563217.59</v>
      </c>
      <c r="F13" s="6">
        <f t="shared" si="0"/>
        <v>12452482.409999996</v>
      </c>
      <c r="G13" s="12"/>
    </row>
    <row r="14" spans="1:7" x14ac:dyDescent="0.2">
      <c r="A14" s="4"/>
      <c r="B14" s="4" t="s">
        <v>18</v>
      </c>
      <c r="C14" s="6">
        <v>970000</v>
      </c>
      <c r="D14" s="6">
        <v>483300</v>
      </c>
      <c r="E14" s="6">
        <v>66100</v>
      </c>
      <c r="F14" s="6">
        <f t="shared" si="0"/>
        <v>417200</v>
      </c>
      <c r="G14" s="12"/>
    </row>
    <row r="15" spans="1:7" x14ac:dyDescent="0.2">
      <c r="A15" s="4"/>
      <c r="B15" s="4" t="s">
        <v>19</v>
      </c>
      <c r="C15" s="6">
        <f>60807900+281280000</f>
        <v>342087900</v>
      </c>
      <c r="D15" s="6">
        <v>228813400</v>
      </c>
      <c r="E15" s="6">
        <v>62180900.100000001</v>
      </c>
      <c r="F15" s="6">
        <f t="shared" si="0"/>
        <v>166632499.90000001</v>
      </c>
      <c r="G15" s="12"/>
    </row>
    <row r="16" spans="1:7" x14ac:dyDescent="0.2">
      <c r="A16" s="4"/>
      <c r="B16" s="4" t="s">
        <v>20</v>
      </c>
      <c r="C16" s="6">
        <v>708992900</v>
      </c>
      <c r="D16" s="6">
        <v>465534100</v>
      </c>
      <c r="E16" s="6">
        <v>289553044</v>
      </c>
      <c r="F16" s="6">
        <f t="shared" si="0"/>
        <v>175981056</v>
      </c>
      <c r="G16" s="12"/>
    </row>
    <row r="17" spans="1:7" x14ac:dyDescent="0.2">
      <c r="A17" s="4"/>
      <c r="B17" s="4" t="s">
        <v>74</v>
      </c>
      <c r="C17" s="6">
        <v>623693000</v>
      </c>
      <c r="D17" s="6">
        <v>342151600</v>
      </c>
      <c r="E17" s="6">
        <v>219872723.59999999</v>
      </c>
      <c r="F17" s="6">
        <f t="shared" si="0"/>
        <v>122278876.40000001</v>
      </c>
      <c r="G17" s="12"/>
    </row>
    <row r="18" spans="1:7" x14ac:dyDescent="0.2">
      <c r="A18" s="4"/>
      <c r="B18" s="4" t="s">
        <v>13</v>
      </c>
      <c r="C18" s="6">
        <v>120769700</v>
      </c>
      <c r="D18" s="6">
        <v>79980700</v>
      </c>
      <c r="E18" s="6">
        <v>25300240</v>
      </c>
      <c r="F18" s="6">
        <f t="shared" si="0"/>
        <v>54680460</v>
      </c>
      <c r="G18" s="12"/>
    </row>
    <row r="19" spans="1:7" x14ac:dyDescent="0.2">
      <c r="A19" s="4"/>
      <c r="B19" s="5" t="s">
        <v>21</v>
      </c>
      <c r="C19" s="6">
        <f>+C20+C21</f>
        <v>423510600</v>
      </c>
      <c r="D19" s="6">
        <f>+D20+D21</f>
        <v>359722200</v>
      </c>
      <c r="E19" s="6">
        <f>+E20+E21</f>
        <v>81359114</v>
      </c>
      <c r="F19" s="6">
        <f t="shared" si="0"/>
        <v>278363086</v>
      </c>
      <c r="G19" s="12"/>
    </row>
    <row r="20" spans="1:7" x14ac:dyDescent="0.2">
      <c r="A20" s="4"/>
      <c r="B20" s="5" t="s">
        <v>59</v>
      </c>
      <c r="C20" s="6">
        <v>3000000</v>
      </c>
      <c r="D20" s="6">
        <v>3000000</v>
      </c>
      <c r="E20" s="6">
        <v>2217300</v>
      </c>
      <c r="F20" s="6">
        <f t="shared" si="0"/>
        <v>782700</v>
      </c>
      <c r="G20" s="12"/>
    </row>
    <row r="21" spans="1:7" x14ac:dyDescent="0.2">
      <c r="A21" s="4"/>
      <c r="B21" s="5" t="s">
        <v>22</v>
      </c>
      <c r="C21" s="6">
        <f>+C22+C23</f>
        <v>420510600</v>
      </c>
      <c r="D21" s="6">
        <f>+D22</f>
        <v>356722200</v>
      </c>
      <c r="E21" s="6">
        <f>+E22</f>
        <v>79141814</v>
      </c>
      <c r="F21" s="6">
        <f t="shared" si="0"/>
        <v>277580386</v>
      </c>
      <c r="G21" s="12"/>
    </row>
    <row r="22" spans="1:7" x14ac:dyDescent="0.2">
      <c r="A22" s="4"/>
      <c r="B22" s="4" t="s">
        <v>23</v>
      </c>
      <c r="C22" s="6">
        <f>296093300+91257300+33160000</f>
        <v>420510600</v>
      </c>
      <c r="D22" s="6">
        <v>356722200</v>
      </c>
      <c r="E22" s="6">
        <v>79141814</v>
      </c>
      <c r="F22" s="6">
        <f t="shared" si="0"/>
        <v>277580386</v>
      </c>
      <c r="G22" s="12"/>
    </row>
    <row r="23" spans="1:7" x14ac:dyDescent="0.2">
      <c r="A23" s="4"/>
      <c r="B23" s="4" t="s">
        <v>24</v>
      </c>
      <c r="C23" s="6"/>
      <c r="D23" s="6"/>
      <c r="E23" s="6"/>
      <c r="F23" s="6">
        <f t="shared" si="0"/>
        <v>0</v>
      </c>
      <c r="G23" s="10"/>
    </row>
    <row r="24" spans="1:7" x14ac:dyDescent="0.2">
      <c r="A24" s="4"/>
      <c r="B24" s="5" t="s">
        <v>25</v>
      </c>
      <c r="C24" s="6"/>
      <c r="D24" s="6"/>
      <c r="E24" s="6"/>
      <c r="F24" s="6">
        <f t="shared" si="0"/>
        <v>0</v>
      </c>
      <c r="G24" s="10"/>
    </row>
    <row r="25" spans="1:7" x14ac:dyDescent="0.2">
      <c r="A25" s="4"/>
      <c r="B25" s="5" t="s">
        <v>26</v>
      </c>
      <c r="C25" s="6"/>
      <c r="D25" s="6"/>
      <c r="E25" s="6"/>
      <c r="F25" s="6">
        <f t="shared" si="0"/>
        <v>0</v>
      </c>
      <c r="G25" s="10"/>
    </row>
    <row r="26" spans="1:7" x14ac:dyDescent="0.2">
      <c r="A26" s="4"/>
      <c r="B26" s="5" t="s">
        <v>27</v>
      </c>
      <c r="C26" s="6"/>
      <c r="D26" s="6"/>
      <c r="E26" s="6"/>
      <c r="F26" s="6">
        <f t="shared" si="0"/>
        <v>0</v>
      </c>
      <c r="G26" s="10"/>
    </row>
    <row r="27" spans="1:7" x14ac:dyDescent="0.2">
      <c r="A27" s="4"/>
      <c r="B27" s="5" t="s">
        <v>28</v>
      </c>
      <c r="C27" s="6"/>
      <c r="D27" s="6"/>
      <c r="E27" s="6"/>
      <c r="F27" s="6">
        <f t="shared" si="0"/>
        <v>0</v>
      </c>
      <c r="G27" s="10"/>
    </row>
    <row r="28" spans="1:7" x14ac:dyDescent="0.2">
      <c r="A28" s="4"/>
      <c r="B28" s="5" t="s">
        <v>29</v>
      </c>
      <c r="C28" s="6"/>
      <c r="D28" s="6"/>
      <c r="E28" s="6"/>
      <c r="F28" s="6">
        <f t="shared" si="0"/>
        <v>0</v>
      </c>
      <c r="G28" s="10"/>
    </row>
    <row r="29" spans="1:7" x14ac:dyDescent="0.2">
      <c r="A29" s="4"/>
      <c r="B29" s="5" t="s">
        <v>30</v>
      </c>
      <c r="C29" s="6">
        <f>+C7</f>
        <v>10022476800</v>
      </c>
      <c r="D29" s="6">
        <f>+D7</f>
        <v>5327725600</v>
      </c>
      <c r="E29" s="6">
        <f>+D29</f>
        <v>5327725600</v>
      </c>
      <c r="F29" s="6">
        <f t="shared" si="0"/>
        <v>0</v>
      </c>
      <c r="G29" s="10"/>
    </row>
    <row r="30" spans="1:7" x14ac:dyDescent="0.2">
      <c r="A30" s="4"/>
      <c r="B30" s="4" t="s">
        <v>31</v>
      </c>
      <c r="C30" s="6">
        <f>+C29-C34</f>
        <v>10018376800</v>
      </c>
      <c r="D30" s="6">
        <f>+D29-D34</f>
        <v>5325675400</v>
      </c>
      <c r="E30" s="6">
        <f>+E29-E34</f>
        <v>5323018700</v>
      </c>
      <c r="F30" s="6">
        <f t="shared" si="0"/>
        <v>2656700</v>
      </c>
      <c r="G30" s="10"/>
    </row>
    <row r="31" spans="1:7" x14ac:dyDescent="0.2">
      <c r="A31" s="4"/>
      <c r="B31" s="4" t="s">
        <v>32</v>
      </c>
      <c r="C31" s="6"/>
      <c r="D31" s="6"/>
      <c r="E31" s="6"/>
      <c r="F31" s="6">
        <f t="shared" si="0"/>
        <v>0</v>
      </c>
      <c r="G31" s="10"/>
    </row>
    <row r="32" spans="1:7" x14ac:dyDescent="0.2">
      <c r="A32" s="4"/>
      <c r="B32" s="4" t="s">
        <v>33</v>
      </c>
      <c r="C32" s="6"/>
      <c r="D32" s="6"/>
      <c r="E32" s="6"/>
      <c r="F32" s="6">
        <f t="shared" si="0"/>
        <v>0</v>
      </c>
      <c r="G32" s="10"/>
    </row>
    <row r="33" spans="1:7" x14ac:dyDescent="0.2">
      <c r="A33" s="4"/>
      <c r="B33" s="4" t="s">
        <v>34</v>
      </c>
      <c r="C33" s="6"/>
      <c r="D33" s="6"/>
      <c r="E33" s="6"/>
      <c r="F33" s="6">
        <f t="shared" si="0"/>
        <v>0</v>
      </c>
      <c r="G33" s="10"/>
    </row>
    <row r="34" spans="1:7" x14ac:dyDescent="0.2">
      <c r="A34" s="4"/>
      <c r="B34" s="4" t="s">
        <v>35</v>
      </c>
      <c r="C34" s="6">
        <v>4100000</v>
      </c>
      <c r="D34" s="6">
        <v>2050200</v>
      </c>
      <c r="E34" s="6">
        <v>4706900</v>
      </c>
      <c r="F34" s="6">
        <f t="shared" si="0"/>
        <v>-2656700</v>
      </c>
      <c r="G34" s="10"/>
    </row>
    <row r="35" spans="1:7" x14ac:dyDescent="0.2">
      <c r="A35" s="4"/>
      <c r="B35" s="4" t="s">
        <v>36</v>
      </c>
      <c r="C35" s="6"/>
      <c r="D35" s="6"/>
      <c r="E35" s="6"/>
      <c r="F35" s="6"/>
      <c r="G35" s="10"/>
    </row>
    <row r="36" spans="1:7" x14ac:dyDescent="0.2">
      <c r="A36" s="4"/>
      <c r="B36" s="4" t="s">
        <v>37</v>
      </c>
      <c r="C36" s="6"/>
      <c r="D36" s="6"/>
      <c r="E36" s="6"/>
      <c r="F36" s="6"/>
      <c r="G36" s="10"/>
    </row>
    <row r="37" spans="1:7" x14ac:dyDescent="0.2">
      <c r="A37" s="4"/>
      <c r="B37" s="4" t="s">
        <v>38</v>
      </c>
      <c r="C37" s="6"/>
      <c r="D37" s="6"/>
      <c r="E37" s="6"/>
      <c r="F37" s="6"/>
      <c r="G37" s="10"/>
    </row>
    <row r="38" spans="1:7" x14ac:dyDescent="0.2">
      <c r="A38" s="4"/>
      <c r="B38" s="5" t="s">
        <v>39</v>
      </c>
      <c r="C38" s="6" t="s">
        <v>73</v>
      </c>
      <c r="D38" s="6"/>
      <c r="E38" s="6"/>
      <c r="F38" s="6"/>
      <c r="G38" s="10"/>
    </row>
    <row r="39" spans="1:7" x14ac:dyDescent="0.2">
      <c r="A39" s="4"/>
      <c r="B39" s="5" t="s">
        <v>40</v>
      </c>
      <c r="C39" s="6"/>
      <c r="D39" s="6"/>
      <c r="E39" s="6"/>
      <c r="F39" s="6"/>
      <c r="G39" s="10"/>
    </row>
    <row r="40" spans="1:7" x14ac:dyDescent="0.2">
      <c r="A40" s="4"/>
      <c r="B40" s="5" t="s">
        <v>42</v>
      </c>
      <c r="C40" s="6"/>
      <c r="D40" s="6"/>
      <c r="E40" s="6"/>
      <c r="F40" s="6"/>
      <c r="G40" s="10"/>
    </row>
    <row r="41" spans="1:7" x14ac:dyDescent="0.2">
      <c r="A41" s="4"/>
      <c r="B41" s="4" t="s">
        <v>43</v>
      </c>
      <c r="C41" s="6"/>
      <c r="D41" s="6"/>
      <c r="E41" s="6"/>
      <c r="F41" s="6"/>
      <c r="G41" s="10"/>
    </row>
    <row r="42" spans="1:7" x14ac:dyDescent="0.2">
      <c r="A42" s="4"/>
      <c r="B42" s="4" t="s">
        <v>44</v>
      </c>
      <c r="C42" s="6"/>
      <c r="D42" s="6"/>
      <c r="E42" s="6"/>
      <c r="F42" s="6"/>
      <c r="G42" s="10"/>
    </row>
    <row r="43" spans="1:7" x14ac:dyDescent="0.2">
      <c r="A43" s="4"/>
      <c r="B43" s="4" t="s">
        <v>45</v>
      </c>
      <c r="C43" s="6"/>
      <c r="D43" s="6"/>
      <c r="E43" s="6"/>
      <c r="F43" s="6"/>
      <c r="G43" s="10"/>
    </row>
    <row r="44" spans="1:7" x14ac:dyDescent="0.2">
      <c r="A44" s="4"/>
      <c r="B44" s="5" t="s">
        <v>49</v>
      </c>
      <c r="C44" s="6"/>
      <c r="D44" s="6"/>
      <c r="E44" s="6"/>
      <c r="F44" s="6"/>
      <c r="G44" s="10"/>
    </row>
    <row r="45" spans="1:7" x14ac:dyDescent="0.2">
      <c r="A45" s="4"/>
      <c r="B45" s="4" t="s">
        <v>58</v>
      </c>
      <c r="C45" s="6"/>
      <c r="D45" s="6"/>
      <c r="E45" s="6"/>
      <c r="F45" s="6"/>
      <c r="G45" s="10"/>
    </row>
    <row r="46" spans="1:7" x14ac:dyDescent="0.2">
      <c r="A46" s="4"/>
      <c r="B46" s="4" t="s">
        <v>55</v>
      </c>
      <c r="C46" s="6"/>
      <c r="D46" s="6"/>
      <c r="E46" s="6"/>
      <c r="F46" s="6"/>
      <c r="G46" s="10"/>
    </row>
    <row r="47" spans="1:7" x14ac:dyDescent="0.2">
      <c r="A47" s="4"/>
      <c r="B47" s="4" t="s">
        <v>46</v>
      </c>
      <c r="C47" s="6"/>
      <c r="D47" s="6"/>
      <c r="E47" s="6"/>
      <c r="F47" s="6"/>
      <c r="G47" s="10"/>
    </row>
    <row r="48" spans="1:7" x14ac:dyDescent="0.2">
      <c r="A48" s="4"/>
      <c r="B48" s="5" t="s">
        <v>41</v>
      </c>
      <c r="C48" s="6"/>
      <c r="D48" s="6"/>
      <c r="E48" s="6"/>
      <c r="F48" s="6"/>
      <c r="G48" s="10"/>
    </row>
    <row r="49" spans="1:7" x14ac:dyDescent="0.2">
      <c r="A49" s="4"/>
      <c r="B49" s="5" t="s">
        <v>60</v>
      </c>
      <c r="C49" s="4"/>
      <c r="D49" s="4"/>
      <c r="E49" s="4"/>
      <c r="F49" s="4"/>
      <c r="G49" s="10"/>
    </row>
    <row r="50" spans="1:7" x14ac:dyDescent="0.2">
      <c r="A50" s="4"/>
      <c r="B50" s="4" t="s">
        <v>47</v>
      </c>
      <c r="C50" s="4"/>
      <c r="D50" s="4"/>
      <c r="E50" s="4"/>
      <c r="F50" s="4"/>
      <c r="G50" s="10"/>
    </row>
    <row r="51" spans="1:7" x14ac:dyDescent="0.2">
      <c r="A51" s="4"/>
      <c r="B51" s="4" t="s">
        <v>48</v>
      </c>
      <c r="C51" s="4"/>
      <c r="D51" s="4"/>
      <c r="E51" s="4"/>
      <c r="F51" s="4"/>
      <c r="G51" s="10"/>
    </row>
    <row r="52" spans="1:7" x14ac:dyDescent="0.2">
      <c r="A52" s="4"/>
      <c r="B52" s="4" t="s">
        <v>45</v>
      </c>
      <c r="C52" s="4"/>
      <c r="D52" s="4"/>
      <c r="E52" s="4"/>
      <c r="F52" s="4"/>
      <c r="G52" s="10"/>
    </row>
    <row r="53" spans="1:7" x14ac:dyDescent="0.2">
      <c r="A53" s="4"/>
      <c r="B53" s="5" t="s">
        <v>61</v>
      </c>
      <c r="C53" s="4"/>
      <c r="D53" s="4"/>
      <c r="E53" s="4"/>
      <c r="F53" s="4"/>
      <c r="G53" s="10"/>
    </row>
    <row r="54" spans="1:7" x14ac:dyDescent="0.2">
      <c r="A54" s="4"/>
      <c r="B54" s="4" t="s">
        <v>62</v>
      </c>
      <c r="C54" s="4"/>
      <c r="D54" s="4"/>
      <c r="E54" s="4"/>
      <c r="F54" s="4"/>
      <c r="G54" s="10"/>
    </row>
    <row r="55" spans="1:7" x14ac:dyDescent="0.2">
      <c r="A55" s="4"/>
      <c r="B55" s="4" t="s">
        <v>63</v>
      </c>
      <c r="C55" s="4"/>
      <c r="D55" s="4"/>
      <c r="E55" s="4"/>
      <c r="F55" s="4"/>
      <c r="G55" s="10"/>
    </row>
    <row r="56" spans="1:7" x14ac:dyDescent="0.2">
      <c r="A56" s="4"/>
      <c r="B56" s="4" t="s">
        <v>46</v>
      </c>
      <c r="C56" s="4"/>
      <c r="D56" s="4"/>
      <c r="E56" s="4"/>
      <c r="F56" s="4"/>
      <c r="G56" s="10"/>
    </row>
    <row r="57" spans="1:7" x14ac:dyDescent="0.2">
      <c r="A57" s="4"/>
      <c r="B57" s="5" t="s">
        <v>39</v>
      </c>
      <c r="C57" s="4"/>
      <c r="D57" s="4"/>
      <c r="E57" s="4"/>
      <c r="F57" s="4"/>
      <c r="G57" s="10"/>
    </row>
    <row r="58" spans="1:7" x14ac:dyDescent="0.2">
      <c r="A58" s="4"/>
      <c r="B58" s="5" t="s">
        <v>50</v>
      </c>
      <c r="C58" s="4"/>
      <c r="D58" s="4"/>
      <c r="E58" s="4"/>
      <c r="F58" s="4"/>
      <c r="G58" s="10"/>
    </row>
    <row r="59" spans="1:7" x14ac:dyDescent="0.2">
      <c r="A59" s="4"/>
      <c r="B59" s="5" t="s">
        <v>51</v>
      </c>
      <c r="C59" s="4"/>
      <c r="D59" s="4"/>
      <c r="E59" s="4"/>
      <c r="F59" s="4"/>
      <c r="G59" s="10"/>
    </row>
    <row r="60" spans="1:7" x14ac:dyDescent="0.2">
      <c r="A60" s="4"/>
      <c r="B60" s="4" t="s">
        <v>52</v>
      </c>
      <c r="C60" s="4"/>
      <c r="D60" s="4"/>
      <c r="E60" s="4"/>
      <c r="F60" s="4"/>
      <c r="G60" s="10"/>
    </row>
    <row r="61" spans="1:7" x14ac:dyDescent="0.2">
      <c r="A61" s="4"/>
      <c r="B61" s="4" t="s">
        <v>44</v>
      </c>
      <c r="C61" s="4"/>
      <c r="D61" s="4"/>
      <c r="E61" s="4"/>
      <c r="F61" s="4"/>
      <c r="G61" s="10"/>
    </row>
    <row r="62" spans="1:7" x14ac:dyDescent="0.2">
      <c r="A62" s="4"/>
      <c r="B62" s="4" t="s">
        <v>45</v>
      </c>
      <c r="C62" s="4"/>
      <c r="D62" s="4"/>
      <c r="E62" s="4"/>
      <c r="F62" s="4"/>
      <c r="G62" s="10"/>
    </row>
    <row r="63" spans="1:7" x14ac:dyDescent="0.2">
      <c r="A63" s="4"/>
      <c r="B63" s="5" t="s">
        <v>53</v>
      </c>
      <c r="C63" s="4"/>
      <c r="D63" s="4"/>
      <c r="E63" s="4"/>
      <c r="F63" s="4"/>
      <c r="G63" s="10"/>
    </row>
    <row r="64" spans="1:7" x14ac:dyDescent="0.2">
      <c r="A64" s="4"/>
      <c r="B64" s="4" t="s">
        <v>54</v>
      </c>
      <c r="C64" s="4"/>
      <c r="D64" s="4"/>
      <c r="E64" s="4"/>
      <c r="F64" s="4"/>
      <c r="G64" s="10"/>
    </row>
    <row r="65" spans="1:7" x14ac:dyDescent="0.2">
      <c r="A65" s="4"/>
      <c r="B65" s="4" t="s">
        <v>64</v>
      </c>
      <c r="C65" s="4"/>
      <c r="D65" s="4"/>
      <c r="E65" s="4"/>
      <c r="F65" s="4"/>
      <c r="G65" s="10"/>
    </row>
    <row r="66" spans="1:7" x14ac:dyDescent="0.2">
      <c r="A66" s="4"/>
      <c r="B66" s="4" t="s">
        <v>46</v>
      </c>
      <c r="C66" s="4"/>
      <c r="D66" s="4"/>
      <c r="E66" s="4"/>
      <c r="F66" s="4"/>
      <c r="G66" s="10"/>
    </row>
    <row r="67" spans="1:7" x14ac:dyDescent="0.2">
      <c r="A67" s="4"/>
      <c r="B67" s="5" t="s">
        <v>65</v>
      </c>
      <c r="C67" s="4"/>
      <c r="D67" s="4"/>
      <c r="E67" s="4"/>
      <c r="F67" s="4"/>
      <c r="G67" s="10"/>
    </row>
    <row r="68" spans="1:7" x14ac:dyDescent="0.2">
      <c r="A68" s="4"/>
      <c r="B68" s="5" t="s">
        <v>66</v>
      </c>
      <c r="C68" s="4"/>
      <c r="D68" s="4"/>
      <c r="E68" s="4"/>
      <c r="F68" s="4"/>
      <c r="G68" s="10"/>
    </row>
    <row r="69" spans="1:7" x14ac:dyDescent="0.2">
      <c r="A69" s="4"/>
      <c r="B69" s="4" t="s">
        <v>67</v>
      </c>
      <c r="C69" s="4"/>
      <c r="D69" s="4"/>
      <c r="E69" s="4"/>
      <c r="F69" s="4"/>
      <c r="G69" s="10"/>
    </row>
    <row r="70" spans="1:7" x14ac:dyDescent="0.2">
      <c r="A70" s="4"/>
      <c r="B70" s="4" t="s">
        <v>68</v>
      </c>
      <c r="C70" s="4"/>
      <c r="D70" s="4"/>
      <c r="E70" s="4"/>
      <c r="F70" s="4"/>
      <c r="G70" s="10"/>
    </row>
    <row r="71" spans="1:7" x14ac:dyDescent="0.2">
      <c r="A71" s="4"/>
      <c r="B71" s="4" t="s">
        <v>45</v>
      </c>
      <c r="C71" s="4"/>
      <c r="D71" s="4"/>
      <c r="E71" s="4"/>
      <c r="F71" s="4"/>
      <c r="G71" s="10"/>
    </row>
    <row r="72" spans="1:7" x14ac:dyDescent="0.2">
      <c r="A72" s="4"/>
      <c r="B72" s="5" t="s">
        <v>69</v>
      </c>
      <c r="C72" s="4"/>
      <c r="D72" s="4"/>
      <c r="E72" s="4"/>
      <c r="F72" s="4"/>
      <c r="G72" s="10"/>
    </row>
    <row r="73" spans="1:7" x14ac:dyDescent="0.2">
      <c r="A73" s="4"/>
      <c r="B73" s="4" t="s">
        <v>70</v>
      </c>
      <c r="C73" s="4"/>
      <c r="D73" s="4"/>
      <c r="E73" s="4"/>
      <c r="F73" s="4"/>
      <c r="G73" s="10"/>
    </row>
    <row r="74" spans="1:7" x14ac:dyDescent="0.2">
      <c r="A74" s="4"/>
      <c r="B74" s="4" t="s">
        <v>71</v>
      </c>
      <c r="C74" s="4"/>
      <c r="D74" s="4"/>
      <c r="E74" s="4"/>
      <c r="F74" s="4"/>
      <c r="G74" s="10"/>
    </row>
    <row r="75" spans="1:7" x14ac:dyDescent="0.2">
      <c r="A75" s="4"/>
      <c r="B75" s="4" t="s">
        <v>46</v>
      </c>
      <c r="C75" s="4"/>
      <c r="D75" s="4"/>
      <c r="E75" s="4"/>
      <c r="F75" s="4"/>
      <c r="G75" s="10"/>
    </row>
    <row r="76" spans="1:7" x14ac:dyDescent="0.2">
      <c r="A76" s="4"/>
      <c r="B76" s="4"/>
      <c r="C76" s="4"/>
      <c r="D76" s="4"/>
      <c r="E76" s="4"/>
      <c r="F76" s="4"/>
      <c r="G76" s="10"/>
    </row>
  </sheetData>
  <mergeCells count="7">
    <mergeCell ref="A1:G1"/>
    <mergeCell ref="C3:G3"/>
    <mergeCell ref="A5:A6"/>
    <mergeCell ref="B5:B6"/>
    <mergeCell ref="C5:D5"/>
    <mergeCell ref="E5:E6"/>
    <mergeCell ref="F5:G5"/>
  </mergeCells>
  <pageMargins left="0.16" right="0.16" top="0.75" bottom="0.75" header="0.3" footer="0.3"/>
  <pageSetup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selection activeCell="D12" sqref="D12"/>
    </sheetView>
  </sheetViews>
  <sheetFormatPr defaultRowHeight="12.75" x14ac:dyDescent="0.2"/>
  <cols>
    <col min="1" max="1" width="3.140625" style="1" customWidth="1"/>
    <col min="2" max="2" width="39.140625" style="1" customWidth="1"/>
    <col min="3" max="3" width="18.28515625" style="1" customWidth="1"/>
    <col min="4" max="4" width="17.140625" style="1" customWidth="1"/>
    <col min="5" max="5" width="16.5703125" style="1" customWidth="1"/>
    <col min="6" max="6" width="16.42578125" style="1" customWidth="1"/>
    <col min="7" max="7" width="24.140625" style="9" customWidth="1"/>
    <col min="8" max="8" width="15" style="1" bestFit="1" customWidth="1"/>
    <col min="9" max="9" width="18.28515625" style="1" bestFit="1" customWidth="1"/>
    <col min="10" max="16384" width="9.140625" style="1"/>
  </cols>
  <sheetData>
    <row r="1" spans="1:7" x14ac:dyDescent="0.2">
      <c r="A1" s="16" t="s">
        <v>1</v>
      </c>
      <c r="B1" s="16"/>
      <c r="C1" s="16"/>
      <c r="D1" s="16"/>
      <c r="E1" s="16"/>
      <c r="F1" s="16"/>
      <c r="G1" s="16"/>
    </row>
    <row r="3" spans="1:7" x14ac:dyDescent="0.2">
      <c r="B3" s="1" t="s">
        <v>72</v>
      </c>
      <c r="C3" s="17" t="s">
        <v>83</v>
      </c>
      <c r="D3" s="17"/>
      <c r="E3" s="17"/>
      <c r="F3" s="17"/>
      <c r="G3" s="17"/>
    </row>
    <row r="4" spans="1:7" x14ac:dyDescent="0.2">
      <c r="B4" s="1" t="s">
        <v>78</v>
      </c>
    </row>
    <row r="5" spans="1:7" x14ac:dyDescent="0.2">
      <c r="A5" s="21" t="s">
        <v>2</v>
      </c>
      <c r="B5" s="23" t="s">
        <v>3</v>
      </c>
      <c r="C5" s="25" t="s">
        <v>56</v>
      </c>
      <c r="D5" s="26"/>
      <c r="E5" s="27" t="s">
        <v>7</v>
      </c>
      <c r="F5" s="25" t="s">
        <v>8</v>
      </c>
      <c r="G5" s="26"/>
    </row>
    <row r="6" spans="1:7" ht="25.5" x14ac:dyDescent="0.2">
      <c r="A6" s="22"/>
      <c r="B6" s="24"/>
      <c r="C6" s="11" t="s">
        <v>5</v>
      </c>
      <c r="D6" s="12" t="s">
        <v>6</v>
      </c>
      <c r="E6" s="28"/>
      <c r="F6" s="11" t="s">
        <v>9</v>
      </c>
      <c r="G6" s="11" t="s">
        <v>0</v>
      </c>
    </row>
    <row r="7" spans="1:7" x14ac:dyDescent="0.2">
      <c r="A7" s="4"/>
      <c r="B7" s="5" t="s">
        <v>10</v>
      </c>
      <c r="C7" s="6">
        <f>+C8</f>
        <v>10022476800</v>
      </c>
      <c r="D7" s="6">
        <f>+D8</f>
        <v>6196342700</v>
      </c>
      <c r="E7" s="6">
        <f>+E8</f>
        <v>5215992924.5100002</v>
      </c>
      <c r="F7" s="6">
        <f>+D7-E7</f>
        <v>980349775.48999977</v>
      </c>
      <c r="G7" s="12"/>
    </row>
    <row r="8" spans="1:7" x14ac:dyDescent="0.2">
      <c r="A8" s="4"/>
      <c r="B8" s="5" t="s">
        <v>11</v>
      </c>
      <c r="C8" s="6">
        <f>+C9+C19</f>
        <v>10022476800</v>
      </c>
      <c r="D8" s="6">
        <f>+D9+D19</f>
        <v>6196342700</v>
      </c>
      <c r="E8" s="6">
        <f>+E9+E19</f>
        <v>5215992924.5100002</v>
      </c>
      <c r="F8" s="6">
        <f t="shared" ref="F8:F34" si="0">+D8-E8</f>
        <v>980349775.48999977</v>
      </c>
      <c r="G8" s="12"/>
    </row>
    <row r="9" spans="1:7" x14ac:dyDescent="0.2">
      <c r="A9" s="4"/>
      <c r="B9" s="5" t="s">
        <v>12</v>
      </c>
      <c r="C9" s="6">
        <f>+C10+C11+C12+C13+C14+C15+C16+C18+C17</f>
        <v>9598966200</v>
      </c>
      <c r="D9" s="6">
        <f>+D10+D11+D12+D13+D14+D15+D16+D18+D17</f>
        <v>5827192000</v>
      </c>
      <c r="E9" s="6">
        <f>+E10+E11+E12+E13+E14+E15+E16+E18+E17</f>
        <v>5123114730.5100002</v>
      </c>
      <c r="F9" s="6">
        <f t="shared" si="0"/>
        <v>704077269.48999977</v>
      </c>
      <c r="G9" s="12"/>
    </row>
    <row r="10" spans="1:7" x14ac:dyDescent="0.2">
      <c r="A10" s="4"/>
      <c r="B10" s="4" t="s">
        <v>14</v>
      </c>
      <c r="C10" s="6">
        <v>6557478500</v>
      </c>
      <c r="D10" s="6">
        <v>3915679800</v>
      </c>
      <c r="E10" s="6">
        <v>3784807491.7399998</v>
      </c>
      <c r="F10" s="6">
        <f t="shared" si="0"/>
        <v>130872308.26000023</v>
      </c>
      <c r="G10" s="12"/>
    </row>
    <row r="11" spans="1:7" x14ac:dyDescent="0.2">
      <c r="A11" s="4"/>
      <c r="B11" s="4" t="s">
        <v>17</v>
      </c>
      <c r="C11" s="6">
        <v>721333500</v>
      </c>
      <c r="D11" s="6">
        <v>400408200</v>
      </c>
      <c r="E11" s="6">
        <v>378373134.88</v>
      </c>
      <c r="F11" s="6">
        <f t="shared" si="0"/>
        <v>22035065.120000005</v>
      </c>
      <c r="G11" s="12"/>
    </row>
    <row r="12" spans="1:7" s="3" customFormat="1" ht="127.5" x14ac:dyDescent="0.25">
      <c r="A12" s="13"/>
      <c r="B12" s="13" t="s">
        <v>15</v>
      </c>
      <c r="C12" s="14">
        <f>408892300-281280000</f>
        <v>127612300</v>
      </c>
      <c r="D12" s="14">
        <v>71181000</v>
      </c>
      <c r="E12" s="14">
        <v>21026552</v>
      </c>
      <c r="F12" s="14">
        <f t="shared" si="0"/>
        <v>50154448</v>
      </c>
      <c r="G12" s="7" t="s">
        <v>82</v>
      </c>
    </row>
    <row r="13" spans="1:7" x14ac:dyDescent="0.2">
      <c r="A13" s="4"/>
      <c r="B13" s="4" t="s">
        <v>16</v>
      </c>
      <c r="C13" s="6">
        <v>396028400</v>
      </c>
      <c r="D13" s="6">
        <v>225657100</v>
      </c>
      <c r="E13" s="6">
        <v>211278435.19</v>
      </c>
      <c r="F13" s="6">
        <f t="shared" si="0"/>
        <v>14378664.810000002</v>
      </c>
      <c r="G13" s="12"/>
    </row>
    <row r="14" spans="1:7" x14ac:dyDescent="0.2">
      <c r="A14" s="4"/>
      <c r="B14" s="4" t="s">
        <v>18</v>
      </c>
      <c r="C14" s="6">
        <v>970000</v>
      </c>
      <c r="D14" s="6">
        <v>516500</v>
      </c>
      <c r="E14" s="6">
        <v>66100</v>
      </c>
      <c r="F14" s="6">
        <f t="shared" si="0"/>
        <v>450400</v>
      </c>
      <c r="G14" s="12"/>
    </row>
    <row r="15" spans="1:7" x14ac:dyDescent="0.2">
      <c r="A15" s="4"/>
      <c r="B15" s="4" t="s">
        <v>19</v>
      </c>
      <c r="C15" s="6">
        <f>60807900+281280000</f>
        <v>342087900</v>
      </c>
      <c r="D15" s="6">
        <v>228813400</v>
      </c>
      <c r="E15" s="6">
        <v>63202400.100000001</v>
      </c>
      <c r="F15" s="6">
        <f t="shared" si="0"/>
        <v>165610999.90000001</v>
      </c>
      <c r="G15" s="12"/>
    </row>
    <row r="16" spans="1:7" x14ac:dyDescent="0.2">
      <c r="A16" s="4"/>
      <c r="B16" s="4" t="s">
        <v>20</v>
      </c>
      <c r="C16" s="6">
        <v>708992900</v>
      </c>
      <c r="D16" s="6">
        <v>508320200</v>
      </c>
      <c r="E16" s="6">
        <v>314557915</v>
      </c>
      <c r="F16" s="6">
        <f t="shared" si="0"/>
        <v>193762285</v>
      </c>
      <c r="G16" s="12"/>
    </row>
    <row r="17" spans="1:7" x14ac:dyDescent="0.2">
      <c r="A17" s="4"/>
      <c r="B17" s="4" t="s">
        <v>74</v>
      </c>
      <c r="C17" s="6">
        <v>623693000</v>
      </c>
      <c r="D17" s="6">
        <v>380842700</v>
      </c>
      <c r="E17" s="6">
        <v>323876461.60000002</v>
      </c>
      <c r="F17" s="6">
        <f t="shared" si="0"/>
        <v>56966238.399999976</v>
      </c>
      <c r="G17" s="12"/>
    </row>
    <row r="18" spans="1:7" x14ac:dyDescent="0.2">
      <c r="A18" s="4"/>
      <c r="B18" s="4" t="s">
        <v>13</v>
      </c>
      <c r="C18" s="6">
        <v>120769700</v>
      </c>
      <c r="D18" s="6">
        <v>95773100</v>
      </c>
      <c r="E18" s="6">
        <v>25926240</v>
      </c>
      <c r="F18" s="6">
        <f t="shared" si="0"/>
        <v>69846860</v>
      </c>
      <c r="G18" s="12"/>
    </row>
    <row r="19" spans="1:7" x14ac:dyDescent="0.2">
      <c r="A19" s="4"/>
      <c r="B19" s="5" t="s">
        <v>21</v>
      </c>
      <c r="C19" s="6">
        <f>+C20+C21</f>
        <v>423510600</v>
      </c>
      <c r="D19" s="6">
        <f>+D20+D21</f>
        <v>369150700</v>
      </c>
      <c r="E19" s="6">
        <f>+E20+E21</f>
        <v>92878194</v>
      </c>
      <c r="F19" s="6">
        <f t="shared" si="0"/>
        <v>276272506</v>
      </c>
      <c r="G19" s="12"/>
    </row>
    <row r="20" spans="1:7" x14ac:dyDescent="0.2">
      <c r="A20" s="4"/>
      <c r="B20" s="5" t="s">
        <v>59</v>
      </c>
      <c r="C20" s="6">
        <v>3000000</v>
      </c>
      <c r="D20" s="6">
        <v>3000000</v>
      </c>
      <c r="E20" s="6">
        <v>2217300</v>
      </c>
      <c r="F20" s="6">
        <f t="shared" si="0"/>
        <v>782700</v>
      </c>
      <c r="G20" s="12"/>
    </row>
    <row r="21" spans="1:7" x14ac:dyDescent="0.2">
      <c r="A21" s="4"/>
      <c r="B21" s="5" t="s">
        <v>22</v>
      </c>
      <c r="C21" s="6">
        <f>+C22+C23</f>
        <v>420510600</v>
      </c>
      <c r="D21" s="6">
        <f>+D22</f>
        <v>366150700</v>
      </c>
      <c r="E21" s="6">
        <f>+E22</f>
        <v>90660894</v>
      </c>
      <c r="F21" s="6">
        <f t="shared" si="0"/>
        <v>275489806</v>
      </c>
      <c r="G21" s="12"/>
    </row>
    <row r="22" spans="1:7" x14ac:dyDescent="0.2">
      <c r="A22" s="4"/>
      <c r="B22" s="4" t="s">
        <v>23</v>
      </c>
      <c r="C22" s="6">
        <f>296093300+91257300+33160000</f>
        <v>420510600</v>
      </c>
      <c r="D22" s="6">
        <v>366150700</v>
      </c>
      <c r="E22" s="6">
        <v>90660894</v>
      </c>
      <c r="F22" s="6">
        <f t="shared" si="0"/>
        <v>275489806</v>
      </c>
      <c r="G22" s="12"/>
    </row>
    <row r="23" spans="1:7" x14ac:dyDescent="0.2">
      <c r="A23" s="4"/>
      <c r="B23" s="4" t="s">
        <v>24</v>
      </c>
      <c r="C23" s="6"/>
      <c r="D23" s="6"/>
      <c r="E23" s="6"/>
      <c r="F23" s="6">
        <f t="shared" si="0"/>
        <v>0</v>
      </c>
      <c r="G23" s="10"/>
    </row>
    <row r="24" spans="1:7" x14ac:dyDescent="0.2">
      <c r="A24" s="4"/>
      <c r="B24" s="5" t="s">
        <v>25</v>
      </c>
      <c r="C24" s="6"/>
      <c r="D24" s="6"/>
      <c r="E24" s="6"/>
      <c r="F24" s="6">
        <f t="shared" si="0"/>
        <v>0</v>
      </c>
      <c r="G24" s="10"/>
    </row>
    <row r="25" spans="1:7" x14ac:dyDescent="0.2">
      <c r="A25" s="4"/>
      <c r="B25" s="5" t="s">
        <v>26</v>
      </c>
      <c r="C25" s="6"/>
      <c r="D25" s="6"/>
      <c r="E25" s="6"/>
      <c r="F25" s="6">
        <f t="shared" si="0"/>
        <v>0</v>
      </c>
      <c r="G25" s="10"/>
    </row>
    <row r="26" spans="1:7" x14ac:dyDescent="0.2">
      <c r="A26" s="4"/>
      <c r="B26" s="5" t="s">
        <v>27</v>
      </c>
      <c r="C26" s="6"/>
      <c r="D26" s="6"/>
      <c r="E26" s="6"/>
      <c r="F26" s="6">
        <f t="shared" si="0"/>
        <v>0</v>
      </c>
      <c r="G26" s="10"/>
    </row>
    <row r="27" spans="1:7" x14ac:dyDescent="0.2">
      <c r="A27" s="4"/>
      <c r="B27" s="5" t="s">
        <v>28</v>
      </c>
      <c r="C27" s="6"/>
      <c r="D27" s="6"/>
      <c r="E27" s="6"/>
      <c r="F27" s="6">
        <f t="shared" si="0"/>
        <v>0</v>
      </c>
      <c r="G27" s="10"/>
    </row>
    <row r="28" spans="1:7" x14ac:dyDescent="0.2">
      <c r="A28" s="4"/>
      <c r="B28" s="5" t="s">
        <v>29</v>
      </c>
      <c r="C28" s="6"/>
      <c r="D28" s="6"/>
      <c r="E28" s="6"/>
      <c r="F28" s="6">
        <f t="shared" si="0"/>
        <v>0</v>
      </c>
      <c r="G28" s="10"/>
    </row>
    <row r="29" spans="1:7" x14ac:dyDescent="0.2">
      <c r="A29" s="4"/>
      <c r="B29" s="5" t="s">
        <v>30</v>
      </c>
      <c r="C29" s="6">
        <f>+C7</f>
        <v>10022476800</v>
      </c>
      <c r="D29" s="6">
        <f>+D7</f>
        <v>6196342700</v>
      </c>
      <c r="E29" s="6">
        <f>+D29</f>
        <v>6196342700</v>
      </c>
      <c r="F29" s="6">
        <f t="shared" si="0"/>
        <v>0</v>
      </c>
      <c r="G29" s="10"/>
    </row>
    <row r="30" spans="1:7" x14ac:dyDescent="0.2">
      <c r="A30" s="4"/>
      <c r="B30" s="4" t="s">
        <v>31</v>
      </c>
      <c r="C30" s="6">
        <f>+C29-C34</f>
        <v>10018376800</v>
      </c>
      <c r="D30" s="6">
        <f>+D29-D34</f>
        <v>6193950800</v>
      </c>
      <c r="E30" s="6">
        <f>+E29-E34</f>
        <v>6189320515</v>
      </c>
      <c r="F30" s="6">
        <f t="shared" si="0"/>
        <v>4630285</v>
      </c>
      <c r="G30" s="10"/>
    </row>
    <row r="31" spans="1:7" x14ac:dyDescent="0.2">
      <c r="A31" s="4"/>
      <c r="B31" s="4" t="s">
        <v>32</v>
      </c>
      <c r="C31" s="6"/>
      <c r="D31" s="6"/>
      <c r="E31" s="6"/>
      <c r="F31" s="6">
        <f t="shared" si="0"/>
        <v>0</v>
      </c>
      <c r="G31" s="10"/>
    </row>
    <row r="32" spans="1:7" x14ac:dyDescent="0.2">
      <c r="A32" s="4"/>
      <c r="B32" s="4" t="s">
        <v>33</v>
      </c>
      <c r="C32" s="6"/>
      <c r="D32" s="6"/>
      <c r="E32" s="6"/>
      <c r="F32" s="6">
        <f t="shared" si="0"/>
        <v>0</v>
      </c>
      <c r="G32" s="10"/>
    </row>
    <row r="33" spans="1:7" x14ac:dyDescent="0.2">
      <c r="A33" s="4"/>
      <c r="B33" s="4" t="s">
        <v>34</v>
      </c>
      <c r="C33" s="6"/>
      <c r="D33" s="6"/>
      <c r="E33" s="6"/>
      <c r="F33" s="6">
        <f t="shared" si="0"/>
        <v>0</v>
      </c>
      <c r="G33" s="10"/>
    </row>
    <row r="34" spans="1:7" x14ac:dyDescent="0.2">
      <c r="A34" s="4"/>
      <c r="B34" s="4" t="s">
        <v>35</v>
      </c>
      <c r="C34" s="6">
        <v>4100000</v>
      </c>
      <c r="D34" s="6">
        <v>2391900</v>
      </c>
      <c r="E34" s="6">
        <v>7022185</v>
      </c>
      <c r="F34" s="6">
        <f t="shared" si="0"/>
        <v>-4630285</v>
      </c>
      <c r="G34" s="10"/>
    </row>
    <row r="35" spans="1:7" x14ac:dyDescent="0.2">
      <c r="A35" s="4"/>
      <c r="B35" s="4" t="s">
        <v>36</v>
      </c>
      <c r="C35" s="6"/>
      <c r="D35" s="6"/>
      <c r="E35" s="6"/>
      <c r="F35" s="6"/>
      <c r="G35" s="10"/>
    </row>
    <row r="36" spans="1:7" x14ac:dyDescent="0.2">
      <c r="A36" s="4"/>
      <c r="B36" s="4" t="s">
        <v>37</v>
      </c>
      <c r="C36" s="6"/>
      <c r="D36" s="6"/>
      <c r="E36" s="6"/>
      <c r="F36" s="6"/>
      <c r="G36" s="10"/>
    </row>
    <row r="37" spans="1:7" x14ac:dyDescent="0.2">
      <c r="A37" s="4"/>
      <c r="B37" s="4" t="s">
        <v>38</v>
      </c>
      <c r="C37" s="6"/>
      <c r="D37" s="6"/>
      <c r="E37" s="6"/>
      <c r="F37" s="6"/>
      <c r="G37" s="10"/>
    </row>
    <row r="38" spans="1:7" x14ac:dyDescent="0.2">
      <c r="A38" s="4"/>
      <c r="B38" s="5" t="s">
        <v>39</v>
      </c>
      <c r="C38" s="6" t="s">
        <v>73</v>
      </c>
      <c r="D38" s="6"/>
      <c r="E38" s="6"/>
      <c r="F38" s="6"/>
      <c r="G38" s="10"/>
    </row>
    <row r="39" spans="1:7" x14ac:dyDescent="0.2">
      <c r="A39" s="4"/>
      <c r="B39" s="5" t="s">
        <v>40</v>
      </c>
      <c r="C39" s="6"/>
      <c r="D39" s="6"/>
      <c r="E39" s="6"/>
      <c r="F39" s="6"/>
      <c r="G39" s="10"/>
    </row>
    <row r="40" spans="1:7" x14ac:dyDescent="0.2">
      <c r="A40" s="4"/>
      <c r="B40" s="5" t="s">
        <v>42</v>
      </c>
      <c r="C40" s="6"/>
      <c r="D40" s="6"/>
      <c r="E40" s="6"/>
      <c r="F40" s="6"/>
      <c r="G40" s="10"/>
    </row>
    <row r="41" spans="1:7" x14ac:dyDescent="0.2">
      <c r="A41" s="4"/>
      <c r="B41" s="4" t="s">
        <v>43</v>
      </c>
      <c r="C41" s="6"/>
      <c r="D41" s="6"/>
      <c r="E41" s="6"/>
      <c r="F41" s="6"/>
      <c r="G41" s="10"/>
    </row>
    <row r="42" spans="1:7" x14ac:dyDescent="0.2">
      <c r="A42" s="4"/>
      <c r="B42" s="4" t="s">
        <v>44</v>
      </c>
      <c r="C42" s="6"/>
      <c r="D42" s="6"/>
      <c r="E42" s="6"/>
      <c r="F42" s="6"/>
      <c r="G42" s="10"/>
    </row>
    <row r="43" spans="1:7" x14ac:dyDescent="0.2">
      <c r="A43" s="4"/>
      <c r="B43" s="4" t="s">
        <v>45</v>
      </c>
      <c r="C43" s="6"/>
      <c r="D43" s="6"/>
      <c r="E43" s="6"/>
      <c r="F43" s="6"/>
      <c r="G43" s="10"/>
    </row>
    <row r="44" spans="1:7" x14ac:dyDescent="0.2">
      <c r="A44" s="4"/>
      <c r="B44" s="5" t="s">
        <v>49</v>
      </c>
      <c r="C44" s="6"/>
      <c r="D44" s="6"/>
      <c r="E44" s="6"/>
      <c r="F44" s="6"/>
      <c r="G44" s="10"/>
    </row>
    <row r="45" spans="1:7" x14ac:dyDescent="0.2">
      <c r="A45" s="4"/>
      <c r="B45" s="4" t="s">
        <v>58</v>
      </c>
      <c r="C45" s="6"/>
      <c r="D45" s="6"/>
      <c r="E45" s="6"/>
      <c r="F45" s="6"/>
      <c r="G45" s="10"/>
    </row>
    <row r="46" spans="1:7" x14ac:dyDescent="0.2">
      <c r="A46" s="4"/>
      <c r="B46" s="4" t="s">
        <v>55</v>
      </c>
      <c r="C46" s="6"/>
      <c r="D46" s="6"/>
      <c r="E46" s="6"/>
      <c r="F46" s="6"/>
      <c r="G46" s="10"/>
    </row>
    <row r="47" spans="1:7" x14ac:dyDescent="0.2">
      <c r="A47" s="4"/>
      <c r="B47" s="4" t="s">
        <v>46</v>
      </c>
      <c r="C47" s="6"/>
      <c r="D47" s="6"/>
      <c r="E47" s="6"/>
      <c r="F47" s="6"/>
      <c r="G47" s="10"/>
    </row>
    <row r="48" spans="1:7" x14ac:dyDescent="0.2">
      <c r="A48" s="4"/>
      <c r="B48" s="5" t="s">
        <v>41</v>
      </c>
      <c r="C48" s="6"/>
      <c r="D48" s="6"/>
      <c r="E48" s="6"/>
      <c r="F48" s="6"/>
      <c r="G48" s="10"/>
    </row>
    <row r="49" spans="1:7" x14ac:dyDescent="0.2">
      <c r="A49" s="4"/>
      <c r="B49" s="5" t="s">
        <v>60</v>
      </c>
      <c r="C49" s="4"/>
      <c r="D49" s="4"/>
      <c r="E49" s="4"/>
      <c r="F49" s="4"/>
      <c r="G49" s="10"/>
    </row>
    <row r="50" spans="1:7" x14ac:dyDescent="0.2">
      <c r="A50" s="4"/>
      <c r="B50" s="4" t="s">
        <v>47</v>
      </c>
      <c r="C50" s="4"/>
      <c r="D50" s="4"/>
      <c r="E50" s="4"/>
      <c r="F50" s="4"/>
      <c r="G50" s="10"/>
    </row>
    <row r="51" spans="1:7" x14ac:dyDescent="0.2">
      <c r="A51" s="4"/>
      <c r="B51" s="4" t="s">
        <v>48</v>
      </c>
      <c r="C51" s="4"/>
      <c r="D51" s="4"/>
      <c r="E51" s="4"/>
      <c r="F51" s="4"/>
      <c r="G51" s="10"/>
    </row>
    <row r="52" spans="1:7" x14ac:dyDescent="0.2">
      <c r="A52" s="4"/>
      <c r="B52" s="4" t="s">
        <v>45</v>
      </c>
      <c r="C52" s="4"/>
      <c r="D52" s="4"/>
      <c r="E52" s="4"/>
      <c r="F52" s="4"/>
      <c r="G52" s="10"/>
    </row>
    <row r="53" spans="1:7" x14ac:dyDescent="0.2">
      <c r="A53" s="4"/>
      <c r="B53" s="5" t="s">
        <v>61</v>
      </c>
      <c r="C53" s="4"/>
      <c r="D53" s="4"/>
      <c r="E53" s="4"/>
      <c r="F53" s="4"/>
      <c r="G53" s="10"/>
    </row>
    <row r="54" spans="1:7" x14ac:dyDescent="0.2">
      <c r="A54" s="4"/>
      <c r="B54" s="4" t="s">
        <v>62</v>
      </c>
      <c r="C54" s="4"/>
      <c r="D54" s="4"/>
      <c r="E54" s="4"/>
      <c r="F54" s="4"/>
      <c r="G54" s="10"/>
    </row>
    <row r="55" spans="1:7" x14ac:dyDescent="0.2">
      <c r="A55" s="4"/>
      <c r="B55" s="4" t="s">
        <v>63</v>
      </c>
      <c r="C55" s="4"/>
      <c r="D55" s="4"/>
      <c r="E55" s="4"/>
      <c r="F55" s="4"/>
      <c r="G55" s="10"/>
    </row>
    <row r="56" spans="1:7" x14ac:dyDescent="0.2">
      <c r="A56" s="4"/>
      <c r="B56" s="4" t="s">
        <v>46</v>
      </c>
      <c r="C56" s="4"/>
      <c r="D56" s="4"/>
      <c r="E56" s="4"/>
      <c r="F56" s="4"/>
      <c r="G56" s="10"/>
    </row>
    <row r="57" spans="1:7" x14ac:dyDescent="0.2">
      <c r="A57" s="4"/>
      <c r="B57" s="5" t="s">
        <v>39</v>
      </c>
      <c r="C57" s="4"/>
      <c r="D57" s="4"/>
      <c r="E57" s="4"/>
      <c r="F57" s="4"/>
      <c r="G57" s="10"/>
    </row>
    <row r="58" spans="1:7" x14ac:dyDescent="0.2">
      <c r="A58" s="4"/>
      <c r="B58" s="5" t="s">
        <v>50</v>
      </c>
      <c r="C58" s="4"/>
      <c r="D58" s="4"/>
      <c r="E58" s="4"/>
      <c r="F58" s="4"/>
      <c r="G58" s="10"/>
    </row>
    <row r="59" spans="1:7" x14ac:dyDescent="0.2">
      <c r="A59" s="4"/>
      <c r="B59" s="5" t="s">
        <v>51</v>
      </c>
      <c r="C59" s="4"/>
      <c r="D59" s="4"/>
      <c r="E59" s="4"/>
      <c r="F59" s="4"/>
      <c r="G59" s="10"/>
    </row>
    <row r="60" spans="1:7" x14ac:dyDescent="0.2">
      <c r="A60" s="4"/>
      <c r="B60" s="4" t="s">
        <v>52</v>
      </c>
      <c r="C60" s="4"/>
      <c r="D60" s="4"/>
      <c r="E60" s="4"/>
      <c r="F60" s="4"/>
      <c r="G60" s="10"/>
    </row>
    <row r="61" spans="1:7" x14ac:dyDescent="0.2">
      <c r="A61" s="4"/>
      <c r="B61" s="4" t="s">
        <v>44</v>
      </c>
      <c r="C61" s="4"/>
      <c r="D61" s="4"/>
      <c r="E61" s="4"/>
      <c r="F61" s="4"/>
      <c r="G61" s="10"/>
    </row>
    <row r="62" spans="1:7" x14ac:dyDescent="0.2">
      <c r="A62" s="4"/>
      <c r="B62" s="4" t="s">
        <v>45</v>
      </c>
      <c r="C62" s="4"/>
      <c r="D62" s="4"/>
      <c r="E62" s="4"/>
      <c r="F62" s="4"/>
      <c r="G62" s="10"/>
    </row>
    <row r="63" spans="1:7" x14ac:dyDescent="0.2">
      <c r="A63" s="4"/>
      <c r="B63" s="5" t="s">
        <v>53</v>
      </c>
      <c r="C63" s="4"/>
      <c r="D63" s="4"/>
      <c r="E63" s="4"/>
      <c r="F63" s="4"/>
      <c r="G63" s="10"/>
    </row>
    <row r="64" spans="1:7" x14ac:dyDescent="0.2">
      <c r="A64" s="4"/>
      <c r="B64" s="4" t="s">
        <v>54</v>
      </c>
      <c r="C64" s="4"/>
      <c r="D64" s="4"/>
      <c r="E64" s="4"/>
      <c r="F64" s="4"/>
      <c r="G64" s="10"/>
    </row>
    <row r="65" spans="1:7" x14ac:dyDescent="0.2">
      <c r="A65" s="4"/>
      <c r="B65" s="4" t="s">
        <v>64</v>
      </c>
      <c r="C65" s="4"/>
      <c r="D65" s="4"/>
      <c r="E65" s="4"/>
      <c r="F65" s="4"/>
      <c r="G65" s="10"/>
    </row>
    <row r="66" spans="1:7" x14ac:dyDescent="0.2">
      <c r="A66" s="4"/>
      <c r="B66" s="4" t="s">
        <v>46</v>
      </c>
      <c r="C66" s="4"/>
      <c r="D66" s="4"/>
      <c r="E66" s="4"/>
      <c r="F66" s="4"/>
      <c r="G66" s="10"/>
    </row>
    <row r="67" spans="1:7" x14ac:dyDescent="0.2">
      <c r="A67" s="4"/>
      <c r="B67" s="5" t="s">
        <v>65</v>
      </c>
      <c r="C67" s="4"/>
      <c r="D67" s="4"/>
      <c r="E67" s="4"/>
      <c r="F67" s="4"/>
      <c r="G67" s="10"/>
    </row>
    <row r="68" spans="1:7" x14ac:dyDescent="0.2">
      <c r="A68" s="4"/>
      <c r="B68" s="5" t="s">
        <v>66</v>
      </c>
      <c r="C68" s="4"/>
      <c r="D68" s="4"/>
      <c r="E68" s="4"/>
      <c r="F68" s="4"/>
      <c r="G68" s="10"/>
    </row>
    <row r="69" spans="1:7" x14ac:dyDescent="0.2">
      <c r="A69" s="4"/>
      <c r="B69" s="4" t="s">
        <v>67</v>
      </c>
      <c r="C69" s="4"/>
      <c r="D69" s="4"/>
      <c r="E69" s="4"/>
      <c r="F69" s="4"/>
      <c r="G69" s="10"/>
    </row>
    <row r="70" spans="1:7" x14ac:dyDescent="0.2">
      <c r="A70" s="4"/>
      <c r="B70" s="4" t="s">
        <v>68</v>
      </c>
      <c r="C70" s="4"/>
      <c r="D70" s="4"/>
      <c r="E70" s="4"/>
      <c r="F70" s="4"/>
      <c r="G70" s="10"/>
    </row>
    <row r="71" spans="1:7" x14ac:dyDescent="0.2">
      <c r="A71" s="4"/>
      <c r="B71" s="4" t="s">
        <v>45</v>
      </c>
      <c r="C71" s="4"/>
      <c r="D71" s="4"/>
      <c r="E71" s="4"/>
      <c r="F71" s="4"/>
      <c r="G71" s="10"/>
    </row>
    <row r="72" spans="1:7" x14ac:dyDescent="0.2">
      <c r="A72" s="4"/>
      <c r="B72" s="5" t="s">
        <v>69</v>
      </c>
      <c r="C72" s="4"/>
      <c r="D72" s="4"/>
      <c r="E72" s="4"/>
      <c r="F72" s="4"/>
      <c r="G72" s="10"/>
    </row>
    <row r="73" spans="1:7" x14ac:dyDescent="0.2">
      <c r="A73" s="4"/>
      <c r="B73" s="4" t="s">
        <v>70</v>
      </c>
      <c r="C73" s="4"/>
      <c r="D73" s="4"/>
      <c r="E73" s="4"/>
      <c r="F73" s="4"/>
      <c r="G73" s="10"/>
    </row>
    <row r="74" spans="1:7" x14ac:dyDescent="0.2">
      <c r="A74" s="4"/>
      <c r="B74" s="4" t="s">
        <v>71</v>
      </c>
      <c r="C74" s="4"/>
      <c r="D74" s="4"/>
      <c r="E74" s="4"/>
      <c r="F74" s="4"/>
      <c r="G74" s="10"/>
    </row>
    <row r="75" spans="1:7" x14ac:dyDescent="0.2">
      <c r="A75" s="4"/>
      <c r="B75" s="4" t="s">
        <v>46</v>
      </c>
      <c r="C75" s="4"/>
      <c r="D75" s="4"/>
      <c r="E75" s="4"/>
      <c r="F75" s="4"/>
      <c r="G75" s="10"/>
    </row>
    <row r="76" spans="1:7" x14ac:dyDescent="0.2">
      <c r="A76" s="4"/>
      <c r="B76" s="4"/>
      <c r="C76" s="4"/>
      <c r="D76" s="4"/>
      <c r="E76" s="4"/>
      <c r="F76" s="4"/>
      <c r="G76" s="10"/>
    </row>
  </sheetData>
  <mergeCells count="7">
    <mergeCell ref="A1:G1"/>
    <mergeCell ref="C3:G3"/>
    <mergeCell ref="A5:A6"/>
    <mergeCell ref="B5:B6"/>
    <mergeCell ref="C5:D5"/>
    <mergeCell ref="E5:E6"/>
    <mergeCell ref="F5:G5"/>
  </mergeCells>
  <pageMargins left="0.16" right="0.16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selection activeCell="F13" sqref="F13"/>
    </sheetView>
  </sheetViews>
  <sheetFormatPr defaultRowHeight="12.75" x14ac:dyDescent="0.2"/>
  <cols>
    <col min="1" max="1" width="3.140625" style="1" customWidth="1"/>
    <col min="2" max="2" width="37.140625" style="1" customWidth="1"/>
    <col min="3" max="3" width="18.28515625" style="1" customWidth="1"/>
    <col min="4" max="4" width="17.140625" style="1" customWidth="1"/>
    <col min="5" max="5" width="16.5703125" style="1" customWidth="1"/>
    <col min="6" max="6" width="16.42578125" style="1" customWidth="1"/>
    <col min="7" max="7" width="24" style="9" customWidth="1"/>
    <col min="8" max="8" width="15" style="1" bestFit="1" customWidth="1"/>
    <col min="9" max="9" width="18.28515625" style="1" bestFit="1" customWidth="1"/>
    <col min="10" max="16384" width="9.140625" style="1"/>
  </cols>
  <sheetData>
    <row r="1" spans="1:7" x14ac:dyDescent="0.2">
      <c r="A1" s="16" t="s">
        <v>1</v>
      </c>
      <c r="B1" s="16"/>
      <c r="C1" s="16"/>
      <c r="D1" s="16"/>
      <c r="E1" s="16"/>
      <c r="F1" s="16"/>
      <c r="G1" s="16"/>
    </row>
    <row r="3" spans="1:7" x14ac:dyDescent="0.2">
      <c r="B3" s="1" t="s">
        <v>72</v>
      </c>
      <c r="C3" s="17" t="s">
        <v>84</v>
      </c>
      <c r="D3" s="17"/>
      <c r="E3" s="17"/>
      <c r="F3" s="17"/>
      <c r="G3" s="17"/>
    </row>
    <row r="4" spans="1:7" x14ac:dyDescent="0.2">
      <c r="B4" s="1" t="s">
        <v>78</v>
      </c>
    </row>
    <row r="5" spans="1:7" x14ac:dyDescent="0.2">
      <c r="A5" s="21" t="s">
        <v>2</v>
      </c>
      <c r="B5" s="23" t="s">
        <v>3</v>
      </c>
      <c r="C5" s="25" t="s">
        <v>56</v>
      </c>
      <c r="D5" s="26"/>
      <c r="E5" s="27" t="s">
        <v>7</v>
      </c>
      <c r="F5" s="25" t="s">
        <v>8</v>
      </c>
      <c r="G5" s="26"/>
    </row>
    <row r="6" spans="1:7" ht="25.5" x14ac:dyDescent="0.2">
      <c r="A6" s="22"/>
      <c r="B6" s="24"/>
      <c r="C6" s="11" t="s">
        <v>5</v>
      </c>
      <c r="D6" s="12" t="s">
        <v>6</v>
      </c>
      <c r="E6" s="28"/>
      <c r="F6" s="11" t="s">
        <v>9</v>
      </c>
      <c r="G6" s="11" t="s">
        <v>0</v>
      </c>
    </row>
    <row r="7" spans="1:7" x14ac:dyDescent="0.2">
      <c r="A7" s="4"/>
      <c r="B7" s="5" t="s">
        <v>10</v>
      </c>
      <c r="C7" s="6">
        <f>+C8</f>
        <v>10022476800</v>
      </c>
      <c r="D7" s="6">
        <f>+D8</f>
        <v>6987558200</v>
      </c>
      <c r="E7" s="6">
        <f>+E8</f>
        <v>5926866785.2700005</v>
      </c>
      <c r="F7" s="6">
        <f>+D7-E7</f>
        <v>1060691414.7299995</v>
      </c>
      <c r="G7" s="12"/>
    </row>
    <row r="8" spans="1:7" x14ac:dyDescent="0.2">
      <c r="A8" s="4"/>
      <c r="B8" s="5" t="s">
        <v>11</v>
      </c>
      <c r="C8" s="6">
        <f>+C9+C19</f>
        <v>10022476800</v>
      </c>
      <c r="D8" s="6">
        <f>+D9+D19</f>
        <v>6987558200</v>
      </c>
      <c r="E8" s="6">
        <f>+E9+E19</f>
        <v>5926866785.2700005</v>
      </c>
      <c r="F8" s="6">
        <f t="shared" ref="F8:F34" si="0">+D8-E8</f>
        <v>1060691414.7299995</v>
      </c>
      <c r="G8" s="12"/>
    </row>
    <row r="9" spans="1:7" x14ac:dyDescent="0.2">
      <c r="A9" s="4"/>
      <c r="B9" s="5" t="s">
        <v>12</v>
      </c>
      <c r="C9" s="6">
        <f>+C10+C11+C12+C13+C14+C15+C16+C18+C17</f>
        <v>9598966200</v>
      </c>
      <c r="D9" s="6">
        <f>+D10+D11+D12+D13+D14+D15+D16+D18+D17</f>
        <v>6614119000</v>
      </c>
      <c r="E9" s="6">
        <f>+E10+E11+E12+E13+E14+E15+E16+E18+E17</f>
        <v>5747322072.2700005</v>
      </c>
      <c r="F9" s="6">
        <f t="shared" si="0"/>
        <v>866796927.72999954</v>
      </c>
      <c r="G9" s="12"/>
    </row>
    <row r="10" spans="1:7" x14ac:dyDescent="0.2">
      <c r="A10" s="4"/>
      <c r="B10" s="4" t="s">
        <v>14</v>
      </c>
      <c r="C10" s="6">
        <v>6557478500</v>
      </c>
      <c r="D10" s="6">
        <v>4512657400</v>
      </c>
      <c r="E10" s="6">
        <v>4148723445.7199998</v>
      </c>
      <c r="F10" s="6">
        <f t="shared" si="0"/>
        <v>363933954.28000021</v>
      </c>
      <c r="G10" s="12"/>
    </row>
    <row r="11" spans="1:7" x14ac:dyDescent="0.2">
      <c r="A11" s="4"/>
      <c r="B11" s="4" t="s">
        <v>17</v>
      </c>
      <c r="C11" s="6">
        <v>721333500</v>
      </c>
      <c r="D11" s="6">
        <v>466082800</v>
      </c>
      <c r="E11" s="6">
        <v>428884486.38999999</v>
      </c>
      <c r="F11" s="6">
        <f t="shared" si="0"/>
        <v>37198313.610000014</v>
      </c>
      <c r="G11" s="12"/>
    </row>
    <row r="12" spans="1:7" s="3" customFormat="1" ht="127.5" x14ac:dyDescent="0.25">
      <c r="A12" s="13"/>
      <c r="B12" s="13" t="s">
        <v>15</v>
      </c>
      <c r="C12" s="14">
        <f>408892300-281280000</f>
        <v>127612300</v>
      </c>
      <c r="D12" s="14">
        <v>80223700</v>
      </c>
      <c r="E12" s="14">
        <v>21523396</v>
      </c>
      <c r="F12" s="14">
        <f t="shared" si="0"/>
        <v>58700304</v>
      </c>
      <c r="G12" s="7" t="s">
        <v>82</v>
      </c>
    </row>
    <row r="13" spans="1:7" x14ac:dyDescent="0.2">
      <c r="A13" s="4"/>
      <c r="B13" s="4" t="s">
        <v>16</v>
      </c>
      <c r="C13" s="6">
        <v>396028400</v>
      </c>
      <c r="D13" s="6">
        <v>247356300</v>
      </c>
      <c r="E13" s="6">
        <v>224098366.46000001</v>
      </c>
      <c r="F13" s="6">
        <f t="shared" si="0"/>
        <v>23257933.539999992</v>
      </c>
      <c r="G13" s="12"/>
    </row>
    <row r="14" spans="1:7" x14ac:dyDescent="0.2">
      <c r="A14" s="4"/>
      <c r="B14" s="4" t="s">
        <v>18</v>
      </c>
      <c r="C14" s="6">
        <v>970000</v>
      </c>
      <c r="D14" s="6">
        <v>573700</v>
      </c>
      <c r="E14" s="6">
        <v>106900</v>
      </c>
      <c r="F14" s="6">
        <f t="shared" si="0"/>
        <v>466800</v>
      </c>
      <c r="G14" s="12"/>
    </row>
    <row r="15" spans="1:7" x14ac:dyDescent="0.2">
      <c r="A15" s="4"/>
      <c r="B15" s="4" t="s">
        <v>19</v>
      </c>
      <c r="C15" s="6">
        <f>60807900+281280000</f>
        <v>342087900</v>
      </c>
      <c r="D15" s="6">
        <v>228813400</v>
      </c>
      <c r="E15" s="6">
        <v>208518950.09999999</v>
      </c>
      <c r="F15" s="6">
        <f t="shared" si="0"/>
        <v>20294449.900000006</v>
      </c>
      <c r="G15" s="12"/>
    </row>
    <row r="16" spans="1:7" x14ac:dyDescent="0.2">
      <c r="A16" s="4"/>
      <c r="B16" s="4" t="s">
        <v>20</v>
      </c>
      <c r="C16" s="6">
        <v>708992900</v>
      </c>
      <c r="D16" s="6">
        <v>551106300</v>
      </c>
      <c r="E16" s="6">
        <v>329023613</v>
      </c>
      <c r="F16" s="6">
        <f t="shared" si="0"/>
        <v>222082687</v>
      </c>
      <c r="G16" s="12"/>
    </row>
    <row r="17" spans="1:7" x14ac:dyDescent="0.2">
      <c r="A17" s="4"/>
      <c r="B17" s="4" t="s">
        <v>74</v>
      </c>
      <c r="C17" s="6">
        <v>623693000</v>
      </c>
      <c r="D17" s="6">
        <v>419533800</v>
      </c>
      <c r="E17" s="6">
        <v>360178097.60000002</v>
      </c>
      <c r="F17" s="6">
        <f t="shared" si="0"/>
        <v>59355702.399999976</v>
      </c>
      <c r="G17" s="12"/>
    </row>
    <row r="18" spans="1:7" x14ac:dyDescent="0.2">
      <c r="A18" s="4"/>
      <c r="B18" s="4" t="s">
        <v>13</v>
      </c>
      <c r="C18" s="6">
        <v>120769700</v>
      </c>
      <c r="D18" s="6">
        <v>107771600</v>
      </c>
      <c r="E18" s="6">
        <v>26264817</v>
      </c>
      <c r="F18" s="6">
        <f t="shared" si="0"/>
        <v>81506783</v>
      </c>
      <c r="G18" s="12"/>
    </row>
    <row r="19" spans="1:7" x14ac:dyDescent="0.2">
      <c r="A19" s="4"/>
      <c r="B19" s="5" t="s">
        <v>21</v>
      </c>
      <c r="C19" s="6">
        <f>+C20+C21</f>
        <v>423510600</v>
      </c>
      <c r="D19" s="6">
        <f>+D20+D21</f>
        <v>373439200</v>
      </c>
      <c r="E19" s="6">
        <f>+E20+E21</f>
        <v>179544713</v>
      </c>
      <c r="F19" s="6">
        <f t="shared" si="0"/>
        <v>193894487</v>
      </c>
      <c r="G19" s="12"/>
    </row>
    <row r="20" spans="1:7" x14ac:dyDescent="0.2">
      <c r="A20" s="4"/>
      <c r="B20" s="5" t="s">
        <v>59</v>
      </c>
      <c r="C20" s="6">
        <v>3000000</v>
      </c>
      <c r="D20" s="6">
        <v>3000000</v>
      </c>
      <c r="E20" s="6">
        <v>2217300</v>
      </c>
      <c r="F20" s="6">
        <f t="shared" si="0"/>
        <v>782700</v>
      </c>
      <c r="G20" s="12"/>
    </row>
    <row r="21" spans="1:7" x14ac:dyDescent="0.2">
      <c r="A21" s="4"/>
      <c r="B21" s="5" t="s">
        <v>22</v>
      </c>
      <c r="C21" s="6">
        <f>+C22+C23</f>
        <v>420510600</v>
      </c>
      <c r="D21" s="6">
        <f>+D22</f>
        <v>370439200</v>
      </c>
      <c r="E21" s="6">
        <f>+E22</f>
        <v>177327413</v>
      </c>
      <c r="F21" s="6">
        <f t="shared" si="0"/>
        <v>193111787</v>
      </c>
      <c r="G21" s="12"/>
    </row>
    <row r="22" spans="1:7" x14ac:dyDescent="0.2">
      <c r="A22" s="4"/>
      <c r="B22" s="4" t="s">
        <v>23</v>
      </c>
      <c r="C22" s="6">
        <f>296093300+91257300+33160000</f>
        <v>420510600</v>
      </c>
      <c r="D22" s="6">
        <v>370439200</v>
      </c>
      <c r="E22" s="6">
        <v>177327413</v>
      </c>
      <c r="F22" s="6">
        <f t="shared" si="0"/>
        <v>193111787</v>
      </c>
      <c r="G22" s="12"/>
    </row>
    <row r="23" spans="1:7" x14ac:dyDescent="0.2">
      <c r="A23" s="4"/>
      <c r="B23" s="4" t="s">
        <v>24</v>
      </c>
      <c r="C23" s="6"/>
      <c r="D23" s="6"/>
      <c r="E23" s="6"/>
      <c r="F23" s="6">
        <f t="shared" si="0"/>
        <v>0</v>
      </c>
      <c r="G23" s="10"/>
    </row>
    <row r="24" spans="1:7" x14ac:dyDescent="0.2">
      <c r="A24" s="4"/>
      <c r="B24" s="5" t="s">
        <v>25</v>
      </c>
      <c r="C24" s="6"/>
      <c r="D24" s="6"/>
      <c r="E24" s="6"/>
      <c r="F24" s="6">
        <f t="shared" si="0"/>
        <v>0</v>
      </c>
      <c r="G24" s="10"/>
    </row>
    <row r="25" spans="1:7" x14ac:dyDescent="0.2">
      <c r="A25" s="4"/>
      <c r="B25" s="5" t="s">
        <v>26</v>
      </c>
      <c r="C25" s="6"/>
      <c r="D25" s="6"/>
      <c r="E25" s="6"/>
      <c r="F25" s="6">
        <f t="shared" si="0"/>
        <v>0</v>
      </c>
      <c r="G25" s="10"/>
    </row>
    <row r="26" spans="1:7" x14ac:dyDescent="0.2">
      <c r="A26" s="4"/>
      <c r="B26" s="5" t="s">
        <v>27</v>
      </c>
      <c r="C26" s="6"/>
      <c r="D26" s="6"/>
      <c r="E26" s="6"/>
      <c r="F26" s="6">
        <f t="shared" si="0"/>
        <v>0</v>
      </c>
      <c r="G26" s="10"/>
    </row>
    <row r="27" spans="1:7" x14ac:dyDescent="0.2">
      <c r="A27" s="4"/>
      <c r="B27" s="5" t="s">
        <v>28</v>
      </c>
      <c r="C27" s="6"/>
      <c r="D27" s="6"/>
      <c r="E27" s="6"/>
      <c r="F27" s="6">
        <f t="shared" si="0"/>
        <v>0</v>
      </c>
      <c r="G27" s="10"/>
    </row>
    <row r="28" spans="1:7" x14ac:dyDescent="0.2">
      <c r="A28" s="4"/>
      <c r="B28" s="5" t="s">
        <v>29</v>
      </c>
      <c r="C28" s="6"/>
      <c r="D28" s="6"/>
      <c r="E28" s="6"/>
      <c r="F28" s="6">
        <f t="shared" si="0"/>
        <v>0</v>
      </c>
      <c r="G28" s="10"/>
    </row>
    <row r="29" spans="1:7" x14ac:dyDescent="0.2">
      <c r="A29" s="4"/>
      <c r="B29" s="5" t="s">
        <v>30</v>
      </c>
      <c r="C29" s="6">
        <f>+C7</f>
        <v>10022476800</v>
      </c>
      <c r="D29" s="6">
        <f>+D7</f>
        <v>6987558200</v>
      </c>
      <c r="E29" s="6">
        <f>+D29</f>
        <v>6987558200</v>
      </c>
      <c r="F29" s="6">
        <f t="shared" si="0"/>
        <v>0</v>
      </c>
      <c r="G29" s="10"/>
    </row>
    <row r="30" spans="1:7" x14ac:dyDescent="0.2">
      <c r="A30" s="4"/>
      <c r="B30" s="4" t="s">
        <v>31</v>
      </c>
      <c r="C30" s="6">
        <f>+C29-C34</f>
        <v>10018376800</v>
      </c>
      <c r="D30" s="6">
        <f>+D29-D34</f>
        <v>6984824600</v>
      </c>
      <c r="E30" s="6">
        <f>+E29-E34</f>
        <v>6980402328</v>
      </c>
      <c r="F30" s="6">
        <f t="shared" si="0"/>
        <v>4422272</v>
      </c>
      <c r="G30" s="10"/>
    </row>
    <row r="31" spans="1:7" x14ac:dyDescent="0.2">
      <c r="A31" s="4"/>
      <c r="B31" s="4" t="s">
        <v>32</v>
      </c>
      <c r="C31" s="6"/>
      <c r="D31" s="6"/>
      <c r="E31" s="6"/>
      <c r="F31" s="6">
        <f t="shared" si="0"/>
        <v>0</v>
      </c>
      <c r="G31" s="10"/>
    </row>
    <row r="32" spans="1:7" x14ac:dyDescent="0.2">
      <c r="A32" s="4"/>
      <c r="B32" s="4" t="s">
        <v>33</v>
      </c>
      <c r="C32" s="6"/>
      <c r="D32" s="6"/>
      <c r="E32" s="6"/>
      <c r="F32" s="6">
        <f t="shared" si="0"/>
        <v>0</v>
      </c>
      <c r="G32" s="10"/>
    </row>
    <row r="33" spans="1:7" x14ac:dyDescent="0.2">
      <c r="A33" s="4"/>
      <c r="B33" s="4" t="s">
        <v>34</v>
      </c>
      <c r="C33" s="6"/>
      <c r="D33" s="6"/>
      <c r="E33" s="6"/>
      <c r="F33" s="6">
        <f t="shared" si="0"/>
        <v>0</v>
      </c>
      <c r="G33" s="10"/>
    </row>
    <row r="34" spans="1:7" x14ac:dyDescent="0.2">
      <c r="A34" s="4"/>
      <c r="B34" s="4" t="s">
        <v>35</v>
      </c>
      <c r="C34" s="6">
        <v>4100000</v>
      </c>
      <c r="D34" s="6">
        <v>2733600</v>
      </c>
      <c r="E34" s="6">
        <v>7155872</v>
      </c>
      <c r="F34" s="6">
        <f t="shared" si="0"/>
        <v>-4422272</v>
      </c>
      <c r="G34" s="10"/>
    </row>
    <row r="35" spans="1:7" x14ac:dyDescent="0.2">
      <c r="A35" s="4"/>
      <c r="B35" s="4" t="s">
        <v>36</v>
      </c>
      <c r="C35" s="6"/>
      <c r="D35" s="6"/>
      <c r="E35" s="6"/>
      <c r="F35" s="6"/>
      <c r="G35" s="10"/>
    </row>
    <row r="36" spans="1:7" x14ac:dyDescent="0.2">
      <c r="A36" s="4"/>
      <c r="B36" s="4" t="s">
        <v>37</v>
      </c>
      <c r="C36" s="6"/>
      <c r="D36" s="6"/>
      <c r="E36" s="6"/>
      <c r="F36" s="6"/>
      <c r="G36" s="10"/>
    </row>
    <row r="37" spans="1:7" x14ac:dyDescent="0.2">
      <c r="A37" s="4"/>
      <c r="B37" s="4" t="s">
        <v>38</v>
      </c>
      <c r="C37" s="6"/>
      <c r="D37" s="6"/>
      <c r="E37" s="6"/>
      <c r="F37" s="6"/>
      <c r="G37" s="10"/>
    </row>
    <row r="38" spans="1:7" x14ac:dyDescent="0.2">
      <c r="A38" s="4"/>
      <c r="B38" s="5" t="s">
        <v>39</v>
      </c>
      <c r="C38" s="6" t="s">
        <v>73</v>
      </c>
      <c r="D38" s="6"/>
      <c r="E38" s="6"/>
      <c r="F38" s="6"/>
      <c r="G38" s="10"/>
    </row>
    <row r="39" spans="1:7" x14ac:dyDescent="0.2">
      <c r="A39" s="4"/>
      <c r="B39" s="5" t="s">
        <v>40</v>
      </c>
      <c r="C39" s="6"/>
      <c r="D39" s="6"/>
      <c r="E39" s="6"/>
      <c r="F39" s="6"/>
      <c r="G39" s="10"/>
    </row>
    <row r="40" spans="1:7" x14ac:dyDescent="0.2">
      <c r="A40" s="4"/>
      <c r="B40" s="5" t="s">
        <v>42</v>
      </c>
      <c r="C40" s="6"/>
      <c r="D40" s="6"/>
      <c r="E40" s="6"/>
      <c r="F40" s="6"/>
      <c r="G40" s="10"/>
    </row>
    <row r="41" spans="1:7" x14ac:dyDescent="0.2">
      <c r="A41" s="4"/>
      <c r="B41" s="4" t="s">
        <v>43</v>
      </c>
      <c r="C41" s="6"/>
      <c r="D41" s="6"/>
      <c r="E41" s="6"/>
      <c r="F41" s="6"/>
      <c r="G41" s="10"/>
    </row>
    <row r="42" spans="1:7" x14ac:dyDescent="0.2">
      <c r="A42" s="4"/>
      <c r="B42" s="4" t="s">
        <v>44</v>
      </c>
      <c r="C42" s="6"/>
      <c r="D42" s="6"/>
      <c r="E42" s="6"/>
      <c r="F42" s="6"/>
      <c r="G42" s="10"/>
    </row>
    <row r="43" spans="1:7" x14ac:dyDescent="0.2">
      <c r="A43" s="4"/>
      <c r="B43" s="4" t="s">
        <v>45</v>
      </c>
      <c r="C43" s="6"/>
      <c r="D43" s="6"/>
      <c r="E43" s="6"/>
      <c r="F43" s="6"/>
      <c r="G43" s="10"/>
    </row>
    <row r="44" spans="1:7" x14ac:dyDescent="0.2">
      <c r="A44" s="4"/>
      <c r="B44" s="5" t="s">
        <v>49</v>
      </c>
      <c r="C44" s="6"/>
      <c r="D44" s="6"/>
      <c r="E44" s="6"/>
      <c r="F44" s="6"/>
      <c r="G44" s="10"/>
    </row>
    <row r="45" spans="1:7" x14ac:dyDescent="0.2">
      <c r="A45" s="4"/>
      <c r="B45" s="4" t="s">
        <v>58</v>
      </c>
      <c r="C45" s="6"/>
      <c r="D45" s="6"/>
      <c r="E45" s="6"/>
      <c r="F45" s="6"/>
      <c r="G45" s="10"/>
    </row>
    <row r="46" spans="1:7" x14ac:dyDescent="0.2">
      <c r="A46" s="4"/>
      <c r="B46" s="4" t="s">
        <v>55</v>
      </c>
      <c r="C46" s="6"/>
      <c r="D46" s="6"/>
      <c r="E46" s="6"/>
      <c r="F46" s="6"/>
      <c r="G46" s="10"/>
    </row>
    <row r="47" spans="1:7" x14ac:dyDescent="0.2">
      <c r="A47" s="4"/>
      <c r="B47" s="4" t="s">
        <v>46</v>
      </c>
      <c r="C47" s="6"/>
      <c r="D47" s="6"/>
      <c r="E47" s="6"/>
      <c r="F47" s="6"/>
      <c r="G47" s="10"/>
    </row>
    <row r="48" spans="1:7" x14ac:dyDescent="0.2">
      <c r="A48" s="4"/>
      <c r="B48" s="5" t="s">
        <v>41</v>
      </c>
      <c r="C48" s="6"/>
      <c r="D48" s="6"/>
      <c r="E48" s="6"/>
      <c r="F48" s="6"/>
      <c r="G48" s="10"/>
    </row>
    <row r="49" spans="1:7" x14ac:dyDescent="0.2">
      <c r="A49" s="4"/>
      <c r="B49" s="5" t="s">
        <v>60</v>
      </c>
      <c r="C49" s="4"/>
      <c r="D49" s="4"/>
      <c r="E49" s="4"/>
      <c r="F49" s="4"/>
      <c r="G49" s="10"/>
    </row>
    <row r="50" spans="1:7" x14ac:dyDescent="0.2">
      <c r="A50" s="4"/>
      <c r="B50" s="4" t="s">
        <v>47</v>
      </c>
      <c r="C50" s="4"/>
      <c r="D50" s="4"/>
      <c r="E50" s="4"/>
      <c r="F50" s="4"/>
      <c r="G50" s="10"/>
    </row>
    <row r="51" spans="1:7" x14ac:dyDescent="0.2">
      <c r="A51" s="4"/>
      <c r="B51" s="4" t="s">
        <v>48</v>
      </c>
      <c r="C51" s="4"/>
      <c r="D51" s="4"/>
      <c r="E51" s="4"/>
      <c r="F51" s="4"/>
      <c r="G51" s="10"/>
    </row>
    <row r="52" spans="1:7" x14ac:dyDescent="0.2">
      <c r="A52" s="4"/>
      <c r="B52" s="4" t="s">
        <v>45</v>
      </c>
      <c r="C52" s="4"/>
      <c r="D52" s="4"/>
      <c r="E52" s="4"/>
      <c r="F52" s="4"/>
      <c r="G52" s="10"/>
    </row>
    <row r="53" spans="1:7" x14ac:dyDescent="0.2">
      <c r="A53" s="4"/>
      <c r="B53" s="5" t="s">
        <v>61</v>
      </c>
      <c r="C53" s="4"/>
      <c r="D53" s="4"/>
      <c r="E53" s="4"/>
      <c r="F53" s="4"/>
      <c r="G53" s="10"/>
    </row>
    <row r="54" spans="1:7" x14ac:dyDescent="0.2">
      <c r="A54" s="4"/>
      <c r="B54" s="4" t="s">
        <v>62</v>
      </c>
      <c r="C54" s="4"/>
      <c r="D54" s="4"/>
      <c r="E54" s="4"/>
      <c r="F54" s="4"/>
      <c r="G54" s="10"/>
    </row>
    <row r="55" spans="1:7" x14ac:dyDescent="0.2">
      <c r="A55" s="4"/>
      <c r="B55" s="4" t="s">
        <v>63</v>
      </c>
      <c r="C55" s="4"/>
      <c r="D55" s="4"/>
      <c r="E55" s="4"/>
      <c r="F55" s="4"/>
      <c r="G55" s="10"/>
    </row>
    <row r="56" spans="1:7" x14ac:dyDescent="0.2">
      <c r="A56" s="4"/>
      <c r="B56" s="4" t="s">
        <v>46</v>
      </c>
      <c r="C56" s="4"/>
      <c r="D56" s="4"/>
      <c r="E56" s="4"/>
      <c r="F56" s="4"/>
      <c r="G56" s="10"/>
    </row>
    <row r="57" spans="1:7" x14ac:dyDescent="0.2">
      <c r="A57" s="4"/>
      <c r="B57" s="5" t="s">
        <v>39</v>
      </c>
      <c r="C57" s="4"/>
      <c r="D57" s="4"/>
      <c r="E57" s="4"/>
      <c r="F57" s="4"/>
      <c r="G57" s="10"/>
    </row>
    <row r="58" spans="1:7" x14ac:dyDescent="0.2">
      <c r="A58" s="4"/>
      <c r="B58" s="5" t="s">
        <v>50</v>
      </c>
      <c r="C58" s="4"/>
      <c r="D58" s="4"/>
      <c r="E58" s="4"/>
      <c r="F58" s="4"/>
      <c r="G58" s="10"/>
    </row>
    <row r="59" spans="1:7" x14ac:dyDescent="0.2">
      <c r="A59" s="4"/>
      <c r="B59" s="5" t="s">
        <v>51</v>
      </c>
      <c r="C59" s="4"/>
      <c r="D59" s="4"/>
      <c r="E59" s="4"/>
      <c r="F59" s="4"/>
      <c r="G59" s="10"/>
    </row>
    <row r="60" spans="1:7" x14ac:dyDescent="0.2">
      <c r="A60" s="4"/>
      <c r="B60" s="4" t="s">
        <v>52</v>
      </c>
      <c r="C60" s="4"/>
      <c r="D60" s="4"/>
      <c r="E60" s="4"/>
      <c r="F60" s="4"/>
      <c r="G60" s="10"/>
    </row>
    <row r="61" spans="1:7" x14ac:dyDescent="0.2">
      <c r="A61" s="4"/>
      <c r="B61" s="4" t="s">
        <v>44</v>
      </c>
      <c r="C61" s="4"/>
      <c r="D61" s="4"/>
      <c r="E61" s="4"/>
      <c r="F61" s="4"/>
      <c r="G61" s="10"/>
    </row>
    <row r="62" spans="1:7" x14ac:dyDescent="0.2">
      <c r="A62" s="4"/>
      <c r="B62" s="4" t="s">
        <v>45</v>
      </c>
      <c r="C62" s="4"/>
      <c r="D62" s="4"/>
      <c r="E62" s="4"/>
      <c r="F62" s="4"/>
      <c r="G62" s="10"/>
    </row>
    <row r="63" spans="1:7" x14ac:dyDescent="0.2">
      <c r="A63" s="4"/>
      <c r="B63" s="5" t="s">
        <v>53</v>
      </c>
      <c r="C63" s="4"/>
      <c r="D63" s="4"/>
      <c r="E63" s="4"/>
      <c r="F63" s="4"/>
      <c r="G63" s="10"/>
    </row>
    <row r="64" spans="1:7" x14ac:dyDescent="0.2">
      <c r="A64" s="4"/>
      <c r="B64" s="4" t="s">
        <v>54</v>
      </c>
      <c r="C64" s="4"/>
      <c r="D64" s="4"/>
      <c r="E64" s="4"/>
      <c r="F64" s="4"/>
      <c r="G64" s="10"/>
    </row>
    <row r="65" spans="1:7" x14ac:dyDescent="0.2">
      <c r="A65" s="4"/>
      <c r="B65" s="4" t="s">
        <v>64</v>
      </c>
      <c r="C65" s="4"/>
      <c r="D65" s="4"/>
      <c r="E65" s="4"/>
      <c r="F65" s="4"/>
      <c r="G65" s="10"/>
    </row>
    <row r="66" spans="1:7" x14ac:dyDescent="0.2">
      <c r="A66" s="4"/>
      <c r="B66" s="4" t="s">
        <v>46</v>
      </c>
      <c r="C66" s="4"/>
      <c r="D66" s="4"/>
      <c r="E66" s="4"/>
      <c r="F66" s="4"/>
      <c r="G66" s="10"/>
    </row>
    <row r="67" spans="1:7" x14ac:dyDescent="0.2">
      <c r="A67" s="4"/>
      <c r="B67" s="5" t="s">
        <v>65</v>
      </c>
      <c r="C67" s="4"/>
      <c r="D67" s="4"/>
      <c r="E67" s="4"/>
      <c r="F67" s="4"/>
      <c r="G67" s="10"/>
    </row>
    <row r="68" spans="1:7" x14ac:dyDescent="0.2">
      <c r="A68" s="4"/>
      <c r="B68" s="5" t="s">
        <v>66</v>
      </c>
      <c r="C68" s="4"/>
      <c r="D68" s="4"/>
      <c r="E68" s="4"/>
      <c r="F68" s="4"/>
      <c r="G68" s="10"/>
    </row>
    <row r="69" spans="1:7" x14ac:dyDescent="0.2">
      <c r="A69" s="4"/>
      <c r="B69" s="4" t="s">
        <v>67</v>
      </c>
      <c r="C69" s="4"/>
      <c r="D69" s="4"/>
      <c r="E69" s="4"/>
      <c r="F69" s="4"/>
      <c r="G69" s="10"/>
    </row>
    <row r="70" spans="1:7" x14ac:dyDescent="0.2">
      <c r="A70" s="4"/>
      <c r="B70" s="4" t="s">
        <v>68</v>
      </c>
      <c r="C70" s="4"/>
      <c r="D70" s="4"/>
      <c r="E70" s="4"/>
      <c r="F70" s="4"/>
      <c r="G70" s="10"/>
    </row>
    <row r="71" spans="1:7" x14ac:dyDescent="0.2">
      <c r="A71" s="4"/>
      <c r="B71" s="4" t="s">
        <v>45</v>
      </c>
      <c r="C71" s="4"/>
      <c r="D71" s="4"/>
      <c r="E71" s="4"/>
      <c r="F71" s="4"/>
      <c r="G71" s="10"/>
    </row>
    <row r="72" spans="1:7" x14ac:dyDescent="0.2">
      <c r="A72" s="4"/>
      <c r="B72" s="5" t="s">
        <v>69</v>
      </c>
      <c r="C72" s="4"/>
      <c r="D72" s="4"/>
      <c r="E72" s="4"/>
      <c r="F72" s="4"/>
      <c r="G72" s="10"/>
    </row>
    <row r="73" spans="1:7" x14ac:dyDescent="0.2">
      <c r="A73" s="4"/>
      <c r="B73" s="4" t="s">
        <v>70</v>
      </c>
      <c r="C73" s="4"/>
      <c r="D73" s="4"/>
      <c r="E73" s="4"/>
      <c r="F73" s="4"/>
      <c r="G73" s="10"/>
    </row>
    <row r="74" spans="1:7" x14ac:dyDescent="0.2">
      <c r="A74" s="4"/>
      <c r="B74" s="4" t="s">
        <v>71</v>
      </c>
      <c r="C74" s="4"/>
      <c r="D74" s="4"/>
      <c r="E74" s="4"/>
      <c r="F74" s="4"/>
      <c r="G74" s="10"/>
    </row>
    <row r="75" spans="1:7" x14ac:dyDescent="0.2">
      <c r="A75" s="4"/>
      <c r="B75" s="4" t="s">
        <v>46</v>
      </c>
      <c r="C75" s="4"/>
      <c r="D75" s="4"/>
      <c r="E75" s="4"/>
      <c r="F75" s="4"/>
      <c r="G75" s="10"/>
    </row>
    <row r="76" spans="1:7" x14ac:dyDescent="0.2">
      <c r="A76" s="4"/>
      <c r="B76" s="4"/>
      <c r="C76" s="4"/>
      <c r="D76" s="4"/>
      <c r="E76" s="4"/>
      <c r="F76" s="4"/>
      <c r="G76" s="10"/>
    </row>
  </sheetData>
  <mergeCells count="7">
    <mergeCell ref="A1:G1"/>
    <mergeCell ref="C3:G3"/>
    <mergeCell ref="A5:A6"/>
    <mergeCell ref="B5:B6"/>
    <mergeCell ref="C5:D5"/>
    <mergeCell ref="E5:E6"/>
    <mergeCell ref="F5:G5"/>
  </mergeCells>
  <pageMargins left="0.16" right="0.16" top="0.75" bottom="0.75" header="0.3" footer="0.3"/>
  <pageSetup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topLeftCell="A19" workbookViewId="0">
      <selection activeCell="D20" sqref="D20"/>
    </sheetView>
  </sheetViews>
  <sheetFormatPr defaultRowHeight="12.75" x14ac:dyDescent="0.2"/>
  <cols>
    <col min="1" max="1" width="3.140625" style="1" customWidth="1"/>
    <col min="2" max="2" width="43.42578125" style="1" customWidth="1"/>
    <col min="3" max="3" width="18.28515625" style="1" customWidth="1"/>
    <col min="4" max="4" width="17.140625" style="1" customWidth="1"/>
    <col min="5" max="5" width="16.5703125" style="1" customWidth="1"/>
    <col min="6" max="6" width="16.42578125" style="1" customWidth="1"/>
    <col min="7" max="7" width="18.28515625" style="9" customWidth="1"/>
    <col min="8" max="8" width="15" style="1" bestFit="1" customWidth="1"/>
    <col min="9" max="9" width="18.28515625" style="1" bestFit="1" customWidth="1"/>
    <col min="10" max="16384" width="9.140625" style="1"/>
  </cols>
  <sheetData>
    <row r="1" spans="1:7" x14ac:dyDescent="0.2">
      <c r="A1" s="16" t="s">
        <v>1</v>
      </c>
      <c r="B1" s="16"/>
      <c r="C1" s="16"/>
      <c r="D1" s="16"/>
      <c r="E1" s="16"/>
      <c r="F1" s="16"/>
      <c r="G1" s="16"/>
    </row>
    <row r="3" spans="1:7" x14ac:dyDescent="0.2">
      <c r="B3" s="1" t="s">
        <v>72</v>
      </c>
      <c r="C3" s="17" t="s">
        <v>86</v>
      </c>
      <c r="D3" s="17"/>
      <c r="E3" s="17"/>
      <c r="F3" s="17"/>
      <c r="G3" s="17"/>
    </row>
    <row r="4" spans="1:7" x14ac:dyDescent="0.2">
      <c r="B4" s="1" t="s">
        <v>78</v>
      </c>
    </row>
    <row r="5" spans="1:7" x14ac:dyDescent="0.2">
      <c r="A5" s="21" t="s">
        <v>2</v>
      </c>
      <c r="B5" s="23" t="s">
        <v>3</v>
      </c>
      <c r="C5" s="25" t="s">
        <v>56</v>
      </c>
      <c r="D5" s="26"/>
      <c r="E5" s="27" t="s">
        <v>7</v>
      </c>
      <c r="F5" s="25" t="s">
        <v>8</v>
      </c>
      <c r="G5" s="26"/>
    </row>
    <row r="6" spans="1:7" ht="25.5" x14ac:dyDescent="0.2">
      <c r="A6" s="22"/>
      <c r="B6" s="24"/>
      <c r="C6" s="11" t="s">
        <v>5</v>
      </c>
      <c r="D6" s="12" t="s">
        <v>6</v>
      </c>
      <c r="E6" s="28"/>
      <c r="F6" s="11" t="s">
        <v>9</v>
      </c>
      <c r="G6" s="11" t="s">
        <v>0</v>
      </c>
    </row>
    <row r="7" spans="1:7" x14ac:dyDescent="0.2">
      <c r="A7" s="4"/>
      <c r="B7" s="5" t="s">
        <v>10</v>
      </c>
      <c r="C7" s="6">
        <f>+C8</f>
        <v>10022476800</v>
      </c>
      <c r="D7" s="6">
        <f>+D8</f>
        <v>7800900700</v>
      </c>
      <c r="E7" s="6">
        <f>+E8</f>
        <v>6678290462.8500013</v>
      </c>
      <c r="F7" s="6">
        <f>+D7-E7</f>
        <v>1122610237.1499987</v>
      </c>
      <c r="G7" s="12"/>
    </row>
    <row r="8" spans="1:7" x14ac:dyDescent="0.2">
      <c r="A8" s="4"/>
      <c r="B8" s="5" t="s">
        <v>11</v>
      </c>
      <c r="C8" s="6">
        <f>+C9+C19</f>
        <v>10022476800</v>
      </c>
      <c r="D8" s="6">
        <f>+D9+D19</f>
        <v>7800900700</v>
      </c>
      <c r="E8" s="6">
        <f>+E9+E19</f>
        <v>6678290462.8500013</v>
      </c>
      <c r="F8" s="6">
        <f t="shared" ref="F8:F34" si="0">+D8-E8</f>
        <v>1122610237.1499987</v>
      </c>
      <c r="G8" s="12"/>
    </row>
    <row r="9" spans="1:7" x14ac:dyDescent="0.2">
      <c r="A9" s="4"/>
      <c r="B9" s="5" t="s">
        <v>12</v>
      </c>
      <c r="C9" s="6">
        <f>+C10+C11+C12+C13+C14+C15+C16+C18+C17</f>
        <v>9598966200</v>
      </c>
      <c r="D9" s="6">
        <f>+D10+D11+D12+D13+D14+D15+D16+D18+D17</f>
        <v>7416140400</v>
      </c>
      <c r="E9" s="6">
        <f>+E10+E11+E12+E13+E14+E15+E16+E18+E17</f>
        <v>6486986349.8500013</v>
      </c>
      <c r="F9" s="6">
        <f t="shared" si="0"/>
        <v>929154050.14999866</v>
      </c>
      <c r="G9" s="12"/>
    </row>
    <row r="10" spans="1:7" x14ac:dyDescent="0.2">
      <c r="A10" s="4"/>
      <c r="B10" s="4" t="s">
        <v>14</v>
      </c>
      <c r="C10" s="6">
        <v>6557478500</v>
      </c>
      <c r="D10" s="6">
        <v>5031207300</v>
      </c>
      <c r="E10" s="6">
        <v>4737592780.3199997</v>
      </c>
      <c r="F10" s="6">
        <f t="shared" si="0"/>
        <v>293614519.68000031</v>
      </c>
      <c r="G10" s="12"/>
    </row>
    <row r="11" spans="1:7" x14ac:dyDescent="0.2">
      <c r="A11" s="4"/>
      <c r="B11" s="4" t="s">
        <v>17</v>
      </c>
      <c r="C11" s="6">
        <v>721333500</v>
      </c>
      <c r="D11" s="6">
        <v>528057900</v>
      </c>
      <c r="E11" s="6">
        <v>493218745.76999998</v>
      </c>
      <c r="F11" s="6">
        <f t="shared" si="0"/>
        <v>34839154.230000019</v>
      </c>
      <c r="G11" s="12"/>
    </row>
    <row r="12" spans="1:7" x14ac:dyDescent="0.2">
      <c r="A12" s="4"/>
      <c r="B12" s="4" t="s">
        <v>15</v>
      </c>
      <c r="C12" s="6">
        <f>408892300-281280000</f>
        <v>127612300</v>
      </c>
      <c r="D12" s="6">
        <v>51828900</v>
      </c>
      <c r="E12" s="6">
        <v>23327164</v>
      </c>
      <c r="F12" s="6">
        <f t="shared" si="0"/>
        <v>28501736</v>
      </c>
      <c r="G12" s="7"/>
    </row>
    <row r="13" spans="1:7" x14ac:dyDescent="0.2">
      <c r="A13" s="4"/>
      <c r="B13" s="4" t="s">
        <v>16</v>
      </c>
      <c r="C13" s="6">
        <v>396028400</v>
      </c>
      <c r="D13" s="6">
        <v>309450000</v>
      </c>
      <c r="E13" s="6">
        <v>232283591.06</v>
      </c>
      <c r="F13" s="6">
        <f t="shared" si="0"/>
        <v>77166408.939999998</v>
      </c>
      <c r="G13" s="12"/>
    </row>
    <row r="14" spans="1:7" x14ac:dyDescent="0.2">
      <c r="A14" s="4"/>
      <c r="B14" s="4" t="s">
        <v>18</v>
      </c>
      <c r="C14" s="6">
        <v>970000</v>
      </c>
      <c r="D14" s="6">
        <v>724200</v>
      </c>
      <c r="E14" s="6">
        <v>128050</v>
      </c>
      <c r="F14" s="6">
        <f t="shared" si="0"/>
        <v>596150</v>
      </c>
      <c r="G14" s="12"/>
    </row>
    <row r="15" spans="1:7" x14ac:dyDescent="0.2">
      <c r="A15" s="4"/>
      <c r="B15" s="4" t="s">
        <v>19</v>
      </c>
      <c r="C15" s="6">
        <f>60807900+281280000</f>
        <v>342087900</v>
      </c>
      <c r="D15" s="6">
        <v>301166400</v>
      </c>
      <c r="E15" s="6">
        <v>216833184.09999999</v>
      </c>
      <c r="F15" s="6">
        <f t="shared" si="0"/>
        <v>84333215.900000006</v>
      </c>
      <c r="G15" s="12"/>
    </row>
    <row r="16" spans="1:7" x14ac:dyDescent="0.2">
      <c r="A16" s="4"/>
      <c r="B16" s="4" t="s">
        <v>20</v>
      </c>
      <c r="C16" s="6">
        <v>708992900</v>
      </c>
      <c r="D16" s="6">
        <v>592528800</v>
      </c>
      <c r="E16" s="6">
        <v>373427543</v>
      </c>
      <c r="F16" s="6">
        <f t="shared" si="0"/>
        <v>219101257</v>
      </c>
      <c r="G16" s="12"/>
    </row>
    <row r="17" spans="1:7" x14ac:dyDescent="0.2">
      <c r="A17" s="4"/>
      <c r="B17" s="4" t="s">
        <v>74</v>
      </c>
      <c r="C17" s="6">
        <v>623693000</v>
      </c>
      <c r="D17" s="6">
        <v>487567600</v>
      </c>
      <c r="E17" s="6">
        <v>382658124.60000002</v>
      </c>
      <c r="F17" s="6">
        <f t="shared" si="0"/>
        <v>104909475.39999998</v>
      </c>
      <c r="G17" s="12"/>
    </row>
    <row r="18" spans="1:7" x14ac:dyDescent="0.2">
      <c r="A18" s="4"/>
      <c r="B18" s="4" t="s">
        <v>13</v>
      </c>
      <c r="C18" s="6">
        <v>120769700</v>
      </c>
      <c r="D18" s="6">
        <v>113609300</v>
      </c>
      <c r="E18" s="6">
        <v>27517167</v>
      </c>
      <c r="F18" s="6">
        <f t="shared" si="0"/>
        <v>86092133</v>
      </c>
      <c r="G18" s="12"/>
    </row>
    <row r="19" spans="1:7" x14ac:dyDescent="0.2">
      <c r="A19" s="4"/>
      <c r="B19" s="5" t="s">
        <v>21</v>
      </c>
      <c r="C19" s="6">
        <f>+C20+C21</f>
        <v>423510600</v>
      </c>
      <c r="D19" s="6">
        <f>+D20+D21-D20</f>
        <v>384760300</v>
      </c>
      <c r="E19" s="6">
        <f>+E20+E21</f>
        <v>191304113</v>
      </c>
      <c r="F19" s="6">
        <f t="shared" si="0"/>
        <v>193456187</v>
      </c>
      <c r="G19" s="12"/>
    </row>
    <row r="20" spans="1:7" x14ac:dyDescent="0.2">
      <c r="A20" s="4"/>
      <c r="B20" s="5" t="s">
        <v>59</v>
      </c>
      <c r="C20" s="6">
        <v>3000000</v>
      </c>
      <c r="D20" s="6">
        <v>3000000</v>
      </c>
      <c r="E20" s="6">
        <v>2217300</v>
      </c>
      <c r="F20" s="6">
        <f t="shared" si="0"/>
        <v>782700</v>
      </c>
      <c r="G20" s="12"/>
    </row>
    <row r="21" spans="1:7" x14ac:dyDescent="0.2">
      <c r="A21" s="4"/>
      <c r="B21" s="5" t="s">
        <v>22</v>
      </c>
      <c r="C21" s="6">
        <f>+C22+C23</f>
        <v>420510600</v>
      </c>
      <c r="D21" s="6">
        <f>+D22</f>
        <v>384760300</v>
      </c>
      <c r="E21" s="6">
        <f>+E22</f>
        <v>189086813</v>
      </c>
      <c r="F21" s="6">
        <f t="shared" si="0"/>
        <v>195673487</v>
      </c>
      <c r="G21" s="12"/>
    </row>
    <row r="22" spans="1:7" x14ac:dyDescent="0.2">
      <c r="A22" s="4"/>
      <c r="B22" s="4" t="s">
        <v>23</v>
      </c>
      <c r="C22" s="6">
        <f>296093300+91257300+33160000</f>
        <v>420510600</v>
      </c>
      <c r="D22" s="6">
        <v>384760300</v>
      </c>
      <c r="E22" s="6">
        <v>189086813</v>
      </c>
      <c r="F22" s="6">
        <f t="shared" si="0"/>
        <v>195673487</v>
      </c>
      <c r="G22" s="12"/>
    </row>
    <row r="23" spans="1:7" x14ac:dyDescent="0.2">
      <c r="A23" s="4"/>
      <c r="B23" s="4" t="s">
        <v>24</v>
      </c>
      <c r="C23" s="6"/>
      <c r="D23" s="6"/>
      <c r="E23" s="6"/>
      <c r="F23" s="6">
        <f t="shared" si="0"/>
        <v>0</v>
      </c>
      <c r="G23" s="10"/>
    </row>
    <row r="24" spans="1:7" x14ac:dyDescent="0.2">
      <c r="A24" s="4"/>
      <c r="B24" s="5" t="s">
        <v>25</v>
      </c>
      <c r="C24" s="6"/>
      <c r="D24" s="6"/>
      <c r="E24" s="6"/>
      <c r="F24" s="6">
        <f t="shared" si="0"/>
        <v>0</v>
      </c>
      <c r="G24" s="10"/>
    </row>
    <row r="25" spans="1:7" x14ac:dyDescent="0.2">
      <c r="A25" s="4"/>
      <c r="B25" s="5" t="s">
        <v>26</v>
      </c>
      <c r="C25" s="6"/>
      <c r="D25" s="6"/>
      <c r="E25" s="6"/>
      <c r="F25" s="6">
        <f t="shared" si="0"/>
        <v>0</v>
      </c>
      <c r="G25" s="10"/>
    </row>
    <row r="26" spans="1:7" x14ac:dyDescent="0.2">
      <c r="A26" s="4"/>
      <c r="B26" s="5" t="s">
        <v>27</v>
      </c>
      <c r="C26" s="6"/>
      <c r="D26" s="6"/>
      <c r="E26" s="6"/>
      <c r="F26" s="6">
        <f t="shared" si="0"/>
        <v>0</v>
      </c>
      <c r="G26" s="10"/>
    </row>
    <row r="27" spans="1:7" x14ac:dyDescent="0.2">
      <c r="A27" s="4"/>
      <c r="B27" s="5" t="s">
        <v>28</v>
      </c>
      <c r="C27" s="6"/>
      <c r="D27" s="6"/>
      <c r="E27" s="6"/>
      <c r="F27" s="6">
        <f t="shared" si="0"/>
        <v>0</v>
      </c>
      <c r="G27" s="10"/>
    </row>
    <row r="28" spans="1:7" x14ac:dyDescent="0.2">
      <c r="A28" s="4"/>
      <c r="B28" s="5" t="s">
        <v>29</v>
      </c>
      <c r="C28" s="6"/>
      <c r="D28" s="6"/>
      <c r="E28" s="6"/>
      <c r="F28" s="6">
        <f t="shared" si="0"/>
        <v>0</v>
      </c>
      <c r="G28" s="10"/>
    </row>
    <row r="29" spans="1:7" x14ac:dyDescent="0.2">
      <c r="A29" s="4"/>
      <c r="B29" s="5" t="s">
        <v>30</v>
      </c>
      <c r="C29" s="6">
        <f>+C7</f>
        <v>10022476800</v>
      </c>
      <c r="D29" s="6">
        <f>+D7</f>
        <v>7800900700</v>
      </c>
      <c r="E29" s="6">
        <v>7657836394</v>
      </c>
      <c r="F29" s="6">
        <f t="shared" si="0"/>
        <v>143064306</v>
      </c>
      <c r="G29" s="10"/>
    </row>
    <row r="30" spans="1:7" x14ac:dyDescent="0.2">
      <c r="A30" s="4"/>
      <c r="B30" s="4" t="s">
        <v>31</v>
      </c>
      <c r="C30" s="6">
        <f>+C29-C34</f>
        <v>10018376800</v>
      </c>
      <c r="D30" s="6">
        <f>+D29-D34</f>
        <v>7798167100</v>
      </c>
      <c r="E30" s="6">
        <v>7650680522</v>
      </c>
      <c r="F30" s="6">
        <f t="shared" si="0"/>
        <v>147486578</v>
      </c>
      <c r="G30" s="10"/>
    </row>
    <row r="31" spans="1:7" x14ac:dyDescent="0.2">
      <c r="A31" s="4"/>
      <c r="B31" s="4" t="s">
        <v>32</v>
      </c>
      <c r="C31" s="6"/>
      <c r="D31" s="6"/>
      <c r="E31" s="6"/>
      <c r="F31" s="6">
        <f t="shared" si="0"/>
        <v>0</v>
      </c>
      <c r="G31" s="10"/>
    </row>
    <row r="32" spans="1:7" x14ac:dyDescent="0.2">
      <c r="A32" s="4"/>
      <c r="B32" s="4" t="s">
        <v>33</v>
      </c>
      <c r="C32" s="6"/>
      <c r="D32" s="6"/>
      <c r="E32" s="6"/>
      <c r="F32" s="6">
        <f t="shared" si="0"/>
        <v>0</v>
      </c>
      <c r="G32" s="10"/>
    </row>
    <row r="33" spans="1:7" x14ac:dyDescent="0.2">
      <c r="A33" s="4"/>
      <c r="B33" s="4" t="s">
        <v>34</v>
      </c>
      <c r="C33" s="6"/>
      <c r="D33" s="6"/>
      <c r="E33" s="6"/>
      <c r="F33" s="6">
        <f t="shared" si="0"/>
        <v>0</v>
      </c>
      <c r="G33" s="10"/>
    </row>
    <row r="34" spans="1:7" x14ac:dyDescent="0.2">
      <c r="A34" s="4"/>
      <c r="B34" s="4" t="s">
        <v>35</v>
      </c>
      <c r="C34" s="6">
        <v>4100000</v>
      </c>
      <c r="D34" s="6">
        <v>2733600</v>
      </c>
      <c r="E34" s="6">
        <v>7155872</v>
      </c>
      <c r="F34" s="6">
        <f t="shared" si="0"/>
        <v>-4422272</v>
      </c>
      <c r="G34" s="10"/>
    </row>
    <row r="35" spans="1:7" x14ac:dyDescent="0.2">
      <c r="A35" s="4"/>
      <c r="B35" s="4" t="s">
        <v>36</v>
      </c>
      <c r="C35" s="6"/>
      <c r="D35" s="6"/>
      <c r="E35" s="6"/>
      <c r="F35" s="6"/>
      <c r="G35" s="10"/>
    </row>
    <row r="36" spans="1:7" x14ac:dyDescent="0.2">
      <c r="A36" s="4"/>
      <c r="B36" s="4" t="s">
        <v>37</v>
      </c>
      <c r="C36" s="6"/>
      <c r="D36" s="6"/>
      <c r="E36" s="6"/>
      <c r="F36" s="6"/>
      <c r="G36" s="10"/>
    </row>
    <row r="37" spans="1:7" x14ac:dyDescent="0.2">
      <c r="A37" s="4"/>
      <c r="B37" s="4" t="s">
        <v>38</v>
      </c>
      <c r="C37" s="6"/>
      <c r="D37" s="6"/>
      <c r="E37" s="6"/>
      <c r="F37" s="6"/>
      <c r="G37" s="10"/>
    </row>
    <row r="38" spans="1:7" x14ac:dyDescent="0.2">
      <c r="A38" s="4"/>
      <c r="B38" s="5" t="s">
        <v>39</v>
      </c>
      <c r="C38" s="6" t="s">
        <v>73</v>
      </c>
      <c r="D38" s="6"/>
      <c r="E38" s="6"/>
      <c r="F38" s="6"/>
      <c r="G38" s="10"/>
    </row>
    <row r="39" spans="1:7" x14ac:dyDescent="0.2">
      <c r="A39" s="4"/>
      <c r="B39" s="5" t="s">
        <v>40</v>
      </c>
      <c r="C39" s="6"/>
      <c r="D39" s="6"/>
      <c r="E39" s="6"/>
      <c r="F39" s="6"/>
      <c r="G39" s="10"/>
    </row>
    <row r="40" spans="1:7" x14ac:dyDescent="0.2">
      <c r="A40" s="4"/>
      <c r="B40" s="5" t="s">
        <v>42</v>
      </c>
      <c r="C40" s="6"/>
      <c r="D40" s="6"/>
      <c r="E40" s="6"/>
      <c r="F40" s="6"/>
      <c r="G40" s="10"/>
    </row>
    <row r="41" spans="1:7" x14ac:dyDescent="0.2">
      <c r="A41" s="4"/>
      <c r="B41" s="4" t="s">
        <v>43</v>
      </c>
      <c r="C41" s="6"/>
      <c r="D41" s="6"/>
      <c r="E41" s="6"/>
      <c r="F41" s="6"/>
      <c r="G41" s="10"/>
    </row>
    <row r="42" spans="1:7" x14ac:dyDescent="0.2">
      <c r="A42" s="4"/>
      <c r="B42" s="4" t="s">
        <v>44</v>
      </c>
      <c r="C42" s="6"/>
      <c r="D42" s="6"/>
      <c r="E42" s="6"/>
      <c r="F42" s="6"/>
      <c r="G42" s="10"/>
    </row>
    <row r="43" spans="1:7" x14ac:dyDescent="0.2">
      <c r="A43" s="4"/>
      <c r="B43" s="4" t="s">
        <v>45</v>
      </c>
      <c r="C43" s="6"/>
      <c r="D43" s="6"/>
      <c r="E43" s="6"/>
      <c r="F43" s="6"/>
      <c r="G43" s="10"/>
    </row>
    <row r="44" spans="1:7" x14ac:dyDescent="0.2">
      <c r="A44" s="4"/>
      <c r="B44" s="5" t="s">
        <v>49</v>
      </c>
      <c r="C44" s="6"/>
      <c r="D44" s="6"/>
      <c r="E44" s="6"/>
      <c r="F44" s="6"/>
      <c r="G44" s="10"/>
    </row>
    <row r="45" spans="1:7" x14ac:dyDescent="0.2">
      <c r="A45" s="4"/>
      <c r="B45" s="4" t="s">
        <v>58</v>
      </c>
      <c r="C45" s="6"/>
      <c r="D45" s="6"/>
      <c r="E45" s="6"/>
      <c r="F45" s="6"/>
      <c r="G45" s="10"/>
    </row>
    <row r="46" spans="1:7" x14ac:dyDescent="0.2">
      <c r="A46" s="4"/>
      <c r="B46" s="4" t="s">
        <v>55</v>
      </c>
      <c r="C46" s="6"/>
      <c r="D46" s="6"/>
      <c r="E46" s="6"/>
      <c r="F46" s="6"/>
      <c r="G46" s="10"/>
    </row>
    <row r="47" spans="1:7" x14ac:dyDescent="0.2">
      <c r="A47" s="4"/>
      <c r="B47" s="4" t="s">
        <v>46</v>
      </c>
      <c r="C47" s="6"/>
      <c r="D47" s="6"/>
      <c r="E47" s="6"/>
      <c r="F47" s="6"/>
      <c r="G47" s="10"/>
    </row>
    <row r="48" spans="1:7" x14ac:dyDescent="0.2">
      <c r="A48" s="4"/>
      <c r="B48" s="5" t="s">
        <v>41</v>
      </c>
      <c r="C48" s="6"/>
      <c r="D48" s="6"/>
      <c r="E48" s="6"/>
      <c r="F48" s="6"/>
      <c r="G48" s="10"/>
    </row>
    <row r="49" spans="1:7" x14ac:dyDescent="0.2">
      <c r="A49" s="4"/>
      <c r="B49" s="5" t="s">
        <v>60</v>
      </c>
      <c r="C49" s="4"/>
      <c r="D49" s="4"/>
      <c r="E49" s="4"/>
      <c r="F49" s="4"/>
      <c r="G49" s="10"/>
    </row>
    <row r="50" spans="1:7" x14ac:dyDescent="0.2">
      <c r="A50" s="4"/>
      <c r="B50" s="4" t="s">
        <v>47</v>
      </c>
      <c r="C50" s="4"/>
      <c r="D50" s="4"/>
      <c r="E50" s="4"/>
      <c r="F50" s="4"/>
      <c r="G50" s="10"/>
    </row>
    <row r="51" spans="1:7" x14ac:dyDescent="0.2">
      <c r="A51" s="4"/>
      <c r="B51" s="4" t="s">
        <v>48</v>
      </c>
      <c r="C51" s="4"/>
      <c r="D51" s="4"/>
      <c r="E51" s="4"/>
      <c r="F51" s="4"/>
      <c r="G51" s="10"/>
    </row>
    <row r="52" spans="1:7" x14ac:dyDescent="0.2">
      <c r="A52" s="4"/>
      <c r="B52" s="4" t="s">
        <v>45</v>
      </c>
      <c r="C52" s="4"/>
      <c r="D52" s="4"/>
      <c r="E52" s="4"/>
      <c r="F52" s="4"/>
      <c r="G52" s="10"/>
    </row>
    <row r="53" spans="1:7" x14ac:dyDescent="0.2">
      <c r="A53" s="4"/>
      <c r="B53" s="5" t="s">
        <v>61</v>
      </c>
      <c r="C53" s="4"/>
      <c r="D53" s="4"/>
      <c r="E53" s="4"/>
      <c r="F53" s="4"/>
      <c r="G53" s="10"/>
    </row>
    <row r="54" spans="1:7" x14ac:dyDescent="0.2">
      <c r="A54" s="4"/>
      <c r="B54" s="4" t="s">
        <v>62</v>
      </c>
      <c r="C54" s="4"/>
      <c r="D54" s="4"/>
      <c r="E54" s="4"/>
      <c r="F54" s="4"/>
      <c r="G54" s="10"/>
    </row>
    <row r="55" spans="1:7" x14ac:dyDescent="0.2">
      <c r="A55" s="4"/>
      <c r="B55" s="4" t="s">
        <v>63</v>
      </c>
      <c r="C55" s="4"/>
      <c r="D55" s="4"/>
      <c r="E55" s="4"/>
      <c r="F55" s="4"/>
      <c r="G55" s="10"/>
    </row>
    <row r="56" spans="1:7" x14ac:dyDescent="0.2">
      <c r="A56" s="4"/>
      <c r="B56" s="4" t="s">
        <v>46</v>
      </c>
      <c r="C56" s="4"/>
      <c r="D56" s="4"/>
      <c r="E56" s="4"/>
      <c r="F56" s="4"/>
      <c r="G56" s="10"/>
    </row>
    <row r="57" spans="1:7" x14ac:dyDescent="0.2">
      <c r="A57" s="4"/>
      <c r="B57" s="5" t="s">
        <v>39</v>
      </c>
      <c r="C57" s="4"/>
      <c r="D57" s="4"/>
      <c r="E57" s="4"/>
      <c r="F57" s="4"/>
      <c r="G57" s="10"/>
    </row>
    <row r="58" spans="1:7" x14ac:dyDescent="0.2">
      <c r="A58" s="4"/>
      <c r="B58" s="5" t="s">
        <v>50</v>
      </c>
      <c r="C58" s="4"/>
      <c r="D58" s="4"/>
      <c r="E58" s="4"/>
      <c r="F58" s="4"/>
      <c r="G58" s="10"/>
    </row>
    <row r="59" spans="1:7" x14ac:dyDescent="0.2">
      <c r="A59" s="4"/>
      <c r="B59" s="5" t="s">
        <v>51</v>
      </c>
      <c r="C59" s="4"/>
      <c r="D59" s="4"/>
      <c r="E59" s="4"/>
      <c r="F59" s="4"/>
      <c r="G59" s="10"/>
    </row>
    <row r="60" spans="1:7" x14ac:dyDescent="0.2">
      <c r="A60" s="4"/>
      <c r="B60" s="4" t="s">
        <v>52</v>
      </c>
      <c r="C60" s="4"/>
      <c r="D60" s="4"/>
      <c r="E60" s="4"/>
      <c r="F60" s="4"/>
      <c r="G60" s="10"/>
    </row>
    <row r="61" spans="1:7" x14ac:dyDescent="0.2">
      <c r="A61" s="4"/>
      <c r="B61" s="4" t="s">
        <v>44</v>
      </c>
      <c r="C61" s="4"/>
      <c r="D61" s="4"/>
      <c r="E61" s="4"/>
      <c r="F61" s="4"/>
      <c r="G61" s="10"/>
    </row>
    <row r="62" spans="1:7" x14ac:dyDescent="0.2">
      <c r="A62" s="4"/>
      <c r="B62" s="4" t="s">
        <v>45</v>
      </c>
      <c r="C62" s="4"/>
      <c r="D62" s="4"/>
      <c r="E62" s="4"/>
      <c r="F62" s="4"/>
      <c r="G62" s="10"/>
    </row>
    <row r="63" spans="1:7" x14ac:dyDescent="0.2">
      <c r="A63" s="4"/>
      <c r="B63" s="5" t="s">
        <v>53</v>
      </c>
      <c r="C63" s="4"/>
      <c r="D63" s="4"/>
      <c r="E63" s="4"/>
      <c r="F63" s="4"/>
      <c r="G63" s="10"/>
    </row>
    <row r="64" spans="1:7" x14ac:dyDescent="0.2">
      <c r="A64" s="4"/>
      <c r="B64" s="4" t="s">
        <v>54</v>
      </c>
      <c r="C64" s="4"/>
      <c r="D64" s="4"/>
      <c r="E64" s="4"/>
      <c r="F64" s="4"/>
      <c r="G64" s="10"/>
    </row>
    <row r="65" spans="1:7" x14ac:dyDescent="0.2">
      <c r="A65" s="4"/>
      <c r="B65" s="4" t="s">
        <v>64</v>
      </c>
      <c r="C65" s="4"/>
      <c r="D65" s="4"/>
      <c r="E65" s="4"/>
      <c r="F65" s="4"/>
      <c r="G65" s="10"/>
    </row>
    <row r="66" spans="1:7" x14ac:dyDescent="0.2">
      <c r="A66" s="4"/>
      <c r="B66" s="4" t="s">
        <v>46</v>
      </c>
      <c r="C66" s="4"/>
      <c r="D66" s="4"/>
      <c r="E66" s="4"/>
      <c r="F66" s="4"/>
      <c r="G66" s="10"/>
    </row>
    <row r="67" spans="1:7" x14ac:dyDescent="0.2">
      <c r="A67" s="4"/>
      <c r="B67" s="5" t="s">
        <v>65</v>
      </c>
      <c r="C67" s="4"/>
      <c r="D67" s="4"/>
      <c r="E67" s="4"/>
      <c r="F67" s="4"/>
      <c r="G67" s="10"/>
    </row>
    <row r="68" spans="1:7" x14ac:dyDescent="0.2">
      <c r="A68" s="4"/>
      <c r="B68" s="5" t="s">
        <v>66</v>
      </c>
      <c r="C68" s="4"/>
      <c r="D68" s="4"/>
      <c r="E68" s="4"/>
      <c r="F68" s="4"/>
      <c r="G68" s="10"/>
    </row>
    <row r="69" spans="1:7" x14ac:dyDescent="0.2">
      <c r="A69" s="4"/>
      <c r="B69" s="4" t="s">
        <v>67</v>
      </c>
      <c r="C69" s="4"/>
      <c r="D69" s="4"/>
      <c r="E69" s="4"/>
      <c r="F69" s="4"/>
      <c r="G69" s="10"/>
    </row>
    <row r="70" spans="1:7" x14ac:dyDescent="0.2">
      <c r="A70" s="4"/>
      <c r="B70" s="4" t="s">
        <v>68</v>
      </c>
      <c r="C70" s="4"/>
      <c r="D70" s="4"/>
      <c r="E70" s="4"/>
      <c r="F70" s="4"/>
      <c r="G70" s="10"/>
    </row>
    <row r="71" spans="1:7" x14ac:dyDescent="0.2">
      <c r="A71" s="4"/>
      <c r="B71" s="4" t="s">
        <v>45</v>
      </c>
      <c r="C71" s="4"/>
      <c r="D71" s="4"/>
      <c r="E71" s="4"/>
      <c r="F71" s="4"/>
      <c r="G71" s="10"/>
    </row>
    <row r="72" spans="1:7" x14ac:dyDescent="0.2">
      <c r="A72" s="4"/>
      <c r="B72" s="5" t="s">
        <v>69</v>
      </c>
      <c r="C72" s="4"/>
      <c r="D72" s="4"/>
      <c r="E72" s="4"/>
      <c r="F72" s="4"/>
      <c r="G72" s="10"/>
    </row>
    <row r="73" spans="1:7" x14ac:dyDescent="0.2">
      <c r="A73" s="4"/>
      <c r="B73" s="4" t="s">
        <v>70</v>
      </c>
      <c r="C73" s="4"/>
      <c r="D73" s="4"/>
      <c r="E73" s="4"/>
      <c r="F73" s="4"/>
      <c r="G73" s="10"/>
    </row>
    <row r="74" spans="1:7" x14ac:dyDescent="0.2">
      <c r="A74" s="4"/>
      <c r="B74" s="4" t="s">
        <v>71</v>
      </c>
      <c r="C74" s="4"/>
      <c r="D74" s="4"/>
      <c r="E74" s="4"/>
      <c r="F74" s="4"/>
      <c r="G74" s="10"/>
    </row>
    <row r="75" spans="1:7" x14ac:dyDescent="0.2">
      <c r="A75" s="4"/>
      <c r="B75" s="4" t="s">
        <v>46</v>
      </c>
      <c r="C75" s="4"/>
      <c r="D75" s="4"/>
      <c r="E75" s="4"/>
      <c r="F75" s="4"/>
      <c r="G75" s="10"/>
    </row>
    <row r="76" spans="1:7" x14ac:dyDescent="0.2">
      <c r="A76" s="4"/>
      <c r="B76" s="4"/>
      <c r="C76" s="4"/>
      <c r="D76" s="4"/>
      <c r="E76" s="4"/>
      <c r="F76" s="4"/>
      <c r="G76" s="10"/>
    </row>
  </sheetData>
  <mergeCells count="7">
    <mergeCell ref="A1:G1"/>
    <mergeCell ref="C3:G3"/>
    <mergeCell ref="A5:A6"/>
    <mergeCell ref="B5:B6"/>
    <mergeCell ref="C5:D5"/>
    <mergeCell ref="E5:E6"/>
    <mergeCell ref="F5:G5"/>
  </mergeCells>
  <pageMargins left="0.16" right="0.16" top="0.75" bottom="0.75" header="0.3" footer="0.3"/>
  <pageSetup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"/>
  <sheetViews>
    <sheetView workbookViewId="0">
      <selection sqref="A1:XFD1048576"/>
    </sheetView>
  </sheetViews>
  <sheetFormatPr defaultRowHeight="12.75" x14ac:dyDescent="0.2"/>
  <cols>
    <col min="1" max="6" width="9.140625" style="1"/>
    <col min="7" max="7" width="9.140625" style="9"/>
    <col min="8" max="16384" width="9.14062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 дугаар сар</vt:lpstr>
      <vt:lpstr>3 дугаар сар</vt:lpstr>
      <vt:lpstr>4 дүгээр сар</vt:lpstr>
      <vt:lpstr>5 дугаар сар</vt:lpstr>
      <vt:lpstr>6 дугаар сар</vt:lpstr>
      <vt:lpstr>7 дугаар сар</vt:lpstr>
      <vt:lpstr>8 дугаар сар</vt:lpstr>
      <vt:lpstr>9 дүгээр сар</vt:lpstr>
      <vt:lpstr>10 дугаар сар</vt:lpstr>
      <vt:lpstr>11 дүгээр сар</vt:lpstr>
      <vt:lpstr>12 дугаар сар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Enkhmend</dc:creator>
  <cp:lastModifiedBy>Enkhmend</cp:lastModifiedBy>
  <cp:lastPrinted>2015-10-13T01:36:15Z</cp:lastPrinted>
  <dcterms:created xsi:type="dcterms:W3CDTF">2015-02-02T09:10:47Z</dcterms:created>
  <dcterms:modified xsi:type="dcterms:W3CDTF">2015-10-14T08:15:39Z</dcterms:modified>
</cp:coreProperties>
</file>